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u\Downloads\Estados Financieros Primer Trimestre 2025\"/>
    </mc:Choice>
  </mc:AlternateContent>
  <xr:revisionPtr revIDLastSave="0" documentId="8_{9750FF8B-DDCE-409A-A5F4-1A103B31F442}" xr6:coauthVersionLast="47" xr6:coauthVersionMax="47" xr10:uidLastSave="{00000000-0000-0000-0000-000000000000}"/>
  <bookViews>
    <workbookView xWindow="-120" yWindow="-120" windowWidth="29040" windowHeight="15720" firstSheet="5" activeTab="13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6" l="1"/>
  <c r="E68" i="2"/>
  <c r="F68" i="2"/>
  <c r="C47" i="2"/>
  <c r="A2" i="25" l="1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D29" i="19" s="1"/>
  <c r="C7" i="19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C29" i="19"/>
  <c r="E30" i="20"/>
  <c r="B31" i="16"/>
  <c r="E28" i="22"/>
  <c r="C31" i="16"/>
  <c r="G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C9" i="10" s="1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48" i="7"/>
  <c r="B38" i="7"/>
  <c r="B28" i="7"/>
  <c r="B18" i="7"/>
  <c r="B10" i="7"/>
  <c r="G74" i="6"/>
  <c r="G73" i="6"/>
  <c r="G68" i="6"/>
  <c r="G67" i="6" s="1"/>
  <c r="G61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65" i="6" s="1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F75" i="2"/>
  <c r="E75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C60" i="2"/>
  <c r="B60" i="2"/>
  <c r="C41" i="2"/>
  <c r="B41" i="2"/>
  <c r="C38" i="2"/>
  <c r="F79" i="2" l="1"/>
  <c r="F65" i="6"/>
  <c r="F70" i="6" s="1"/>
  <c r="F29" i="8"/>
  <c r="C65" i="6"/>
  <c r="G75" i="6"/>
  <c r="E29" i="8"/>
  <c r="E65" i="6"/>
  <c r="C41" i="6"/>
  <c r="C8" i="3"/>
  <c r="C20" i="3" s="1"/>
  <c r="G146" i="7"/>
  <c r="G10" i="7"/>
  <c r="C9" i="9"/>
  <c r="F47" i="2"/>
  <c r="F59" i="2" s="1"/>
  <c r="G28" i="6"/>
  <c r="E47" i="2"/>
  <c r="E59" i="2" s="1"/>
  <c r="E84" i="7"/>
  <c r="F8" i="3"/>
  <c r="F20" i="3" s="1"/>
  <c r="G28" i="7"/>
  <c r="C9" i="7"/>
  <c r="E79" i="2"/>
  <c r="K20" i="4"/>
  <c r="E20" i="4"/>
  <c r="I20" i="4"/>
  <c r="C43" i="9"/>
  <c r="B43" i="9"/>
  <c r="D9" i="9"/>
  <c r="E9" i="9"/>
  <c r="G9" i="9"/>
  <c r="B9" i="9"/>
  <c r="D43" i="9"/>
  <c r="D77" i="9" s="1"/>
  <c r="E43" i="9"/>
  <c r="E77" i="9" s="1"/>
  <c r="G43" i="9"/>
  <c r="B29" i="8"/>
  <c r="D29" i="8"/>
  <c r="C29" i="8"/>
  <c r="G29" i="8"/>
  <c r="G123" i="7"/>
  <c r="B84" i="7"/>
  <c r="C84" i="7"/>
  <c r="G18" i="7"/>
  <c r="G38" i="7"/>
  <c r="G93" i="7"/>
  <c r="G133" i="7"/>
  <c r="G150" i="7"/>
  <c r="B9" i="7"/>
  <c r="B159" i="7" s="1"/>
  <c r="D84" i="7"/>
  <c r="E9" i="7"/>
  <c r="E159" i="7" s="1"/>
  <c r="F84" i="7"/>
  <c r="G113" i="7"/>
  <c r="G137" i="7"/>
  <c r="B41" i="6"/>
  <c r="B65" i="6"/>
  <c r="G54" i="6"/>
  <c r="D70" i="6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F9" i="7"/>
  <c r="F159" i="7" s="1"/>
  <c r="D9" i="7"/>
  <c r="G45" i="6"/>
  <c r="G16" i="6"/>
  <c r="G41" i="6" s="1"/>
  <c r="G37" i="6"/>
  <c r="C70" i="6" l="1"/>
  <c r="F81" i="2"/>
  <c r="E81" i="2"/>
  <c r="G77" i="9"/>
  <c r="G65" i="6"/>
  <c r="C77" i="9"/>
  <c r="G9" i="7"/>
  <c r="C159" i="7"/>
  <c r="B70" i="6"/>
  <c r="B77" i="9"/>
  <c r="F77" i="9"/>
  <c r="D159" i="7"/>
  <c r="G84" i="7"/>
  <c r="G42" i="6"/>
  <c r="G70" i="6"/>
  <c r="G159" i="7" l="1"/>
  <c r="B38" i="2"/>
  <c r="C31" i="2"/>
  <c r="B31" i="2"/>
  <c r="C62" i="2" l="1"/>
  <c r="B47" i="2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<sst xmlns="http://schemas.openxmlformats.org/spreadsheetml/2006/main" count="1038" uniqueCount="604">
  <si>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</si>
  <si>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</si>
  <si>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</si>
  <si>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</si>
  <si>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</si>
  <si>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</si>
  <si>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</si>
  <si>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</si>
  <si>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</si>
  <si>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</si>
  <si>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</si>
  <si>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</si>
  <si>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</si>
  <si>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</si>
  <si>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</si>
  <si>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</si>
  <si>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</si>
  <si>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</si>
  <si>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</si>
  <si>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</si>
  <si>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</si>
  <si>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</si>
  <si>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</si>
  <si>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</si>
  <si>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</si>
  <si>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</si>
  <si>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</si>
  <si>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</si>
  <si>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</si>
  <si>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</si>
  <si>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</si>
  <si>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</si>
  <si>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</si>
  <si>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</si>
  <si>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</si>
  <si>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</si>
  <si>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</si>
  <si>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</si>
  <si>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</si>
  <si>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</si>
  <si>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</si>
  <si>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</si>
  <si>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</si>
  <si>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</si>
  <si>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</si>
  <si>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</si>
  <si>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</si>
  <si>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</si>
  <si>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</si>
  <si>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</si>
  <si>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</si>
  <si>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</si>
  <si>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</si>
  <si>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</si>
  <si>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</si>
  <si>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</si>
  <si>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</si>
  <si>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</si>
  <si>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</si>
  <si>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</si>
  <si>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</si>
  <si>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</si>
  <si>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</si>
  <si>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</si>
  <si>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</si>
  <si>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</si>
  <si>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</si>
  <si>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</si>
  <si>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</si>
  <si>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</si>
  <si>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</si>
  <si>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</si>
  <si>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</si>
  <si>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</si>
  <si>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</si>
  <si>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</si>
  <si>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</si>
  <si>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</si>
  <si>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</si>
  <si>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</si>
  <si>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</si>
  <si>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</si>
  <si>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</si>
  <si>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</si>
  <si>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</si>
  <si>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</si>
  <si>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</si>
  <si>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</si>
  <si>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</si>
  <si>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</si>
  <si>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</si>
  <si>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</si>
  <si>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</si>
  <si>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</si>
  <si>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</si>
  <si>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</si>
  <si>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</si>
  <si>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</si>
  <si>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</si>
  <si>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</si>
  <si>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</si>
  <si>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</si>
  <si>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</si>
  <si>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</si>
  <si>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</si>
  <si>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</si>
  <si>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</si>
  <si>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</si>
  <si>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</si>
  <si>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</si>
  <si>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</si>
  <si>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</si>
  <si>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</si>
  <si>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</si>
  <si>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</si>
  <si>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</si>
  <si>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</si>
  <si>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</si>
  <si>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</si>
  <si>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</si>
  <si>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</si>
  <si>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</si>
  <si>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</si>
  <si>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</si>
  <si>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</si>
  <si>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</si>
  <si>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</si>
  <si>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</si>
  <si>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</si>
  <si>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</si>
  <si>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</si>
  <si>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</si>
  <si>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</si>
  <si>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</si>
  <si>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</si>
  <si>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</si>
  <si>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</si>
  <si>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</si>
  <si>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</si>
  <si>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</si>
  <si>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</si>
  <si>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</si>
  <si>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</si>
  <si>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</si>
  <si>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</si>
  <si>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</si>
  <si>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</si>
  <si>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</si>
  <si>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</si>
  <si>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</si>
  <si>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</si>
  <si>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</si>
  <si>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</si>
  <si>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</si>
  <si>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</si>
  <si>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</si>
  <si>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</si>
  <si>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</si>
  <si>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</si>
  <si>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</si>
  <si>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</si>
  <si>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</si>
  <si>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</si>
  <si>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</si>
  <si>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</si>
  <si>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</si>
  <si>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</si>
  <si>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</si>
  <si>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</si>
  <si>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</si>
  <si>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</si>
  <si>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</si>
  <si>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</si>
  <si>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</si>
  <si>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</si>
  <si>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</si>
  <si>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</si>
  <si>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</si>
  <si>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</si>
  <si>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</si>
  <si>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</si>
  <si>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</si>
  <si>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</si>
  <si>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</si>
  <si>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</si>
  <si>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</si>
  <si>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</si>
  <si>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</si>
  <si>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</si>
  <si>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</si>
  <si>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</si>
  <si>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</si>
  <si>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</si>
  <si>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</si>
  <si>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</si>
  <si>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</si>
  <si>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</si>
  <si>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</si>
  <si>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</si>
  <si>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</si>
  <si>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</si>
  <si>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</si>
  <si>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</si>
  <si>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</si>
  <si>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</si>
  <si>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</si>
  <si>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</si>
  <si>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</si>
  <si>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</si>
  <si>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</si>
  <si>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</si>
  <si>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</si>
  <si>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</si>
  <si>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</si>
  <si>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</si>
  <si>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</si>
  <si>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</si>
  <si>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</si>
  <si>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</si>
  <si>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</si>
  <si>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</si>
  <si>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</si>
  <si>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</si>
  <si>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</si>
  <si>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</si>
  <si>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</si>
  <si>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</si>
  <si>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</si>
  <si>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</si>
  <si>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</si>
  <si>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</si>
  <si>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</si>
  <si>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</si>
  <si>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</si>
  <si>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</si>
  <si>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</si>
  <si>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</si>
  <si>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</si>
  <si>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</si>
  <si>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</si>
  <si>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</si>
  <si>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</si>
  <si>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</si>
  <si>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</si>
  <si>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</si>
  <si>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</si>
  <si>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</si>
  <si>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</si>
  <si>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</si>
  <si>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</si>
  <si>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</si>
  <si>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</si>
  <si>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</si>
  <si>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</si>
  <si>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</si>
  <si>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</si>
  <si>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</si>
  <si>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</si>
  <si>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</si>
  <si>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</si>
  <si>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</si>
  <si>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</si>
  <si>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</si>
  <si>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</si>
  <si>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</si>
  <si>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</si>
  <si>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</si>
  <si>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</si>
  <si>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</si>
  <si>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</si>
  <si>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</si>
  <si>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</si>
  <si>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</si>
  <si>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</si>
  <si>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</si>
  <si>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</si>
  <si>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</si>
  <si>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</si>
  <si>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</si>
  <si>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</si>
  <si>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</si>
  <si>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</si>
  <si>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</si>
  <si>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</si>
  <si>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</si>
  <si>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</si>
  <si>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</si>
  <si>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</si>
  <si>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</si>
  <si>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</si>
  <si>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</si>
  <si>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</si>
  <si>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</si>
  <si>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</si>
  <si>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</si>
  <si>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</si>
  <si>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</si>
  <si>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</si>
  <si>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</si>
  <si>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</si>
  <si>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</si>
  <si>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</si>
  <si>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</si>
  <si>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</si>
  <si>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</si>
  <si>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</si>
  <si>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</si>
  <si>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</si>
  <si>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</si>
  <si>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</si>
  <si>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</si>
  <si>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</si>
  <si>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</si>
  <si>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</si>
  <si>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</si>
  <si>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</si>
  <si>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</si>
  <si>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</si>
  <si>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</si>
  <si>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</si>
  <si>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</si>
  <si>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</si>
  <si>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</si>
  <si>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</si>
  <si>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</si>
  <si>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</si>
  <si>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</si>
  <si>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</si>
  <si>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</si>
  <si>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</si>
  <si>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</si>
  <si>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</si>
  <si>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</si>
  <si>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</si>
  <si>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</si>
  <si>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</si>
  <si>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</si>
  <si>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</si>
  <si>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</si>
  <si>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</si>
  <si>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</si>
  <si>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</si>
  <si>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</si>
  <si>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</si>
  <si>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</si>
  <si>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</si>
  <si>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</si>
  <si>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</si>
  <si>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</si>
  <si>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</si>
  <si>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</si>
  <si>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</si>
  <si>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</si>
  <si>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</si>
  <si>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</si>
  <si>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</si>
  <si>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</si>
  <si>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</si>
  <si>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</si>
  <si>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</si>
  <si>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</si>
  <si>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</si>
  <si>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</si>
  <si>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</si>
  <si>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</si>
  <si>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</si>
  <si>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</si>
  <si>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</si>
  <si>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</si>
  <si>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</si>
  <si>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</si>
  <si>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</si>
  <si>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</si>
  <si>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</si>
  <si>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</si>
  <si>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</si>
  <si>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</si>
  <si>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</si>
  <si>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</si>
  <si>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</si>
  <si>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</si>
  <si>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</si>
  <si>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</si>
  <si>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</si>
  <si>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</si>
  <si>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</si>
  <si>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</si>
  <si>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</si>
  <si>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</si>
  <si>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</si>
  <si>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</si>
  <si>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</si>
  <si>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</si>
  <si>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</si>
  <si>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</si>
  <si>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</si>
  <si>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</si>
  <si>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</si>
  <si>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</si>
  <si>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</si>
  <si>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</si>
  <si>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</si>
  <si>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</si>
  <si>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</si>
  <si>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</si>
  <si>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</si>
  <si>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</si>
  <si>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</si>
  <si>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</si>
  <si>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</si>
  <si>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</si>
  <si>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</si>
  <si>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</si>
  <si>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</si>
  <si>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</si>
  <si>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</si>
  <si>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</si>
  <si>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</si>
  <si>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</si>
  <si>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</si>
  <si>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</si>
  <si>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</si>
  <si>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</si>
  <si>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</si>
  <si>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</si>
  <si>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</si>
  <si>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</si>
  <si>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</si>
  <si>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</si>
  <si>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</si>
  <si>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</si>
  <si>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</si>
  <si>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</si>
  <si>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</si>
  <si>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</si>
  <si>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</si>
  <si>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</si>
  <si>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</si>
  <si>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</si>
  <si>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</si>
  <si>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</si>
  <si>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</si>
  <si>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</si>
  <si>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</si>
  <si>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</si>
  <si>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</si>
  <si>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</si>
  <si>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</si>
  <si>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</si>
  <si>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</si>
  <si>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</si>
  <si>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</si>
  <si>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</si>
  <si>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</si>
  <si>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</si>
  <si>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</si>
  <si>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</si>
  <si>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</si>
  <si>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</si>
  <si>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</si>
  <si>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</si>
  <si>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</si>
  <si>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</si>
  <si>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</si>
  <si>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</si>
  <si>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</si>
  <si>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</si>
  <si>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</si>
  <si>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</si>
  <si>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</si>
  <si>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</si>
  <si>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</si>
  <si>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</si>
  <si>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</si>
  <si>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</si>
  <si>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</si>
  <si>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</si>
  <si>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</si>
  <si>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</si>
  <si>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</si>
  <si>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</si>
  <si>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</si>
  <si>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</si>
  <si>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</si>
  <si>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</si>
  <si>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</si>
  <si>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</si>
  <si>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</si>
  <si>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</si>
  <si>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</si>
  <si>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</si>
  <si>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</si>
  <si>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</si>
  <si>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</si>
  <si>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</si>
  <si>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</si>
  <si>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</si>
  <si>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</si>
  <si>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</si>
  <si>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</si>
  <si>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</si>
  <si>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</si>
  <si>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</si>
  <si>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</si>
  <si>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</si>
  <si>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</si>
  <si>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</si>
  <si>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</si>
  <si>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</si>
  <si>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</si>
  <si>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</si>
  <si>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</si>
  <si>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</si>
  <si>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</si>
  <si>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</si>
  <si>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</si>
  <si>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</si>
  <si>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</si>
  <si>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</si>
  <si>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</si>
  <si>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</si>
  <si>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</si>
  <si>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</si>
  <si>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</si>
  <si>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</si>
  <si>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</si>
  <si>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</si>
  <si>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</si>
  <si>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</si>
  <si>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</si>
  <si>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</si>
  <si>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</si>
  <si>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</si>
  <si>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</si>
  <si>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</si>
  <si>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</si>
  <si>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</si>
  <si>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</si>
  <si>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</si>
  <si>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</si>
  <si>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</si>
  <si>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</si>
  <si>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</si>
  <si>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</si>
  <si>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</si>
  <si>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</si>
  <si>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</si>
  <si>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</si>
  <si>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</si>
  <si>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</si>
  <si>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</si>
  <si>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</si>
  <si>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</si>
  <si>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</si>
  <si>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</si>
  <si>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</si>
  <si>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</si>
  <si>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</si>
  <si>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</si>
  <si>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</si>
  <si>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</si>
  <si>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</si>
  <si>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</si>
  <si>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</si>
  <si>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</si>
  <si>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</si>
  <si>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</si>
  <si>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</si>
  <si>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</si>
  <si>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</si>
  <si>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</si>
  <si>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</si>
  <si>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</si>
  <si>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</si>
  <si>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</si>
  <si>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</si>
  <si>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</si>
  <si>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Procuraduría Auxiliar de Protección a Niñas,Niños y Adolescentes del Municipio de León,Guanajuato</t>
  </si>
  <si>
    <t>NO SE TIENE DEUDA PUBLICA</t>
  </si>
  <si>
    <t>NO SE TIENEN FINANCIAMIENTOS</t>
  </si>
  <si>
    <t>NO SE TIENEN RECURSOS FEDERALES ETIQUETADOS</t>
  </si>
  <si>
    <t>Bajo protesta de decir verdad declaramos que los Estados Financieros y sus notas, son razonablemente correctos y son responsabilidad del emisor.</t>
  </si>
  <si>
    <t>NO SE TIENINFORMACION POR REVELAR</t>
  </si>
  <si>
    <t>Al 31 de Diciembre de 2024 y al 31 de Marzo de 2025</t>
  </si>
  <si>
    <t>2025 (d)</t>
  </si>
  <si>
    <t>31 de diciembre de 2024 (e)</t>
  </si>
  <si>
    <t>Saldo al 31 de diciembre de 2024 (d)</t>
  </si>
  <si>
    <t>Al 31 de Diciembre de 2024 y al 31 de Marzo de 2025(b)</t>
  </si>
  <si>
    <t>000 RAMO GENERAL</t>
  </si>
  <si>
    <t>001 PAPPNA</t>
  </si>
  <si>
    <t>0101 DIRECCIÓN GENERAL</t>
  </si>
  <si>
    <t>Año en Cuestión 2025
(de iniciativa de Ley) (c)</t>
  </si>
  <si>
    <t>2026 (d)</t>
  </si>
  <si>
    <t>2027(d)</t>
  </si>
  <si>
    <t>2028 (d)</t>
  </si>
  <si>
    <t>2029(d)</t>
  </si>
  <si>
    <t>2030 (d)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</si>
  <si>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 2020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</si>
  <si>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 2021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</si>
  <si>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 2022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</si>
  <si>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 2023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</si>
  <si>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 2024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</si>
  <si>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 2025</t>
    </r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</si>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</sst>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0" xfId="0" applyFont="1"/>
    <xf numFmtId="0" fontId="6" fillId="0" borderId="0" xfId="2" applyAlignment="1" applyProtection="1">
      <alignment horizontal="left" vertical="top" inden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Font="1" applyBorder="1" applyAlignment="1">
      <alignment horizontal="center" vertical="center"/>
    </xf>
    <xf numFmtId="4" fontId="11" fillId="0" borderId="14" xfId="0" applyNumberFormat="1" applyFont="1" applyBorder="1" applyProtection="1">
      <protection locked="0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4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09" t="s">
        <v>577</v>
      </c>
      <c r="B2" s="110"/>
      <c r="C2" s="110"/>
      <c r="D2" s="110"/>
      <c r="E2" s="110"/>
      <c r="F2" s="111"/>
    </row>
    <row r="3" spans="1:6" ht="15" customHeight="1" x14ac:dyDescent="0.25">
      <c r="A3" s="112" t="s">
        <v>1</v>
      </c>
      <c r="B3" s="113"/>
      <c r="C3" s="113"/>
      <c r="D3" s="113"/>
      <c r="E3" s="113"/>
      <c r="F3" s="114"/>
    </row>
    <row r="4" spans="1:6" ht="12.95" customHeight="1" x14ac:dyDescent="0.25">
      <c r="A4" s="112" t="s">
        <v>583</v>
      </c>
      <c r="B4" s="113"/>
      <c r="C4" s="113"/>
      <c r="D4" s="113"/>
      <c r="E4" s="113"/>
      <c r="F4" s="114"/>
    </row>
    <row r="5" spans="1:6" ht="12.95" customHeight="1" x14ac:dyDescent="0.25">
      <c r="A5" s="115" t="s">
        <v>2</v>
      </c>
      <c r="B5" s="116"/>
      <c r="C5" s="116"/>
      <c r="D5" s="116"/>
      <c r="E5" s="116"/>
      <c r="F5" s="117"/>
    </row>
    <row r="6" spans="1:6" ht="41.45" customHeight="1" x14ac:dyDescent="0.25">
      <c r="A6" s="40" t="s">
        <v>3</v>
      </c>
      <c r="B6" s="41" t="s">
        <v>584</v>
      </c>
      <c r="C6" s="1" t="s">
        <v>585</v>
      </c>
      <c r="D6" s="42" t="s">
        <v>4</v>
      </c>
      <c r="E6" s="41" t="s">
        <v>584</v>
      </c>
      <c r="F6" s="1" t="s">
        <v>585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v>3416588.14</v>
      </c>
      <c r="C9" s="47">
        <v>1069992.8500000001</v>
      </c>
      <c r="D9" s="46" t="s">
        <v>10</v>
      </c>
      <c r="E9" s="47">
        <v>558861.81000000006</v>
      </c>
      <c r="F9" s="47">
        <v>867691.44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3416588.14</v>
      </c>
      <c r="C11" s="47">
        <v>1069992.8500000001</v>
      </c>
      <c r="D11" s="48" t="s">
        <v>14</v>
      </c>
      <c r="E11" s="47">
        <v>539803.62</v>
      </c>
      <c r="F11" s="47">
        <v>863517.83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13078.57</v>
      </c>
      <c r="F16" s="47">
        <v>4173.6099999999997</v>
      </c>
    </row>
    <row r="17" spans="1:6" x14ac:dyDescent="0.25">
      <c r="A17" s="46" t="s">
        <v>25</v>
      </c>
      <c r="B17" s="47">
        <v>80487.42</v>
      </c>
      <c r="C17" s="47">
        <v>0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5979.62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60487.42</v>
      </c>
      <c r="C20" s="47">
        <v>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20000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v>30000</v>
      </c>
      <c r="C25" s="47"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30000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3527075.56</v>
      </c>
      <c r="C47" s="4">
        <f>C9+C17+C25+C31+C37+C38+C41</f>
        <v>1069992.8500000001</v>
      </c>
      <c r="D47" s="2" t="s">
        <v>84</v>
      </c>
      <c r="E47" s="4">
        <f>E9+E19+E23+E26+E27+E31+E38+E42</f>
        <v>558861.81000000006</v>
      </c>
      <c r="F47" s="4">
        <f>F9+F19+F23+F26+F27+F31+F38+F42</f>
        <v>867691.44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1757.73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866797.56</v>
      </c>
      <c r="C53" s="47">
        <v>866797.56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0</v>
      </c>
      <c r="C54" s="47">
        <v>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0</v>
      </c>
      <c r="C55" s="47">
        <v>0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1757.73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560619.54</v>
      </c>
      <c r="F59" s="4">
        <f>F47+F57</f>
        <v>867691.44</v>
      </c>
    </row>
    <row r="60" spans="1:6" x14ac:dyDescent="0.25">
      <c r="A60" s="3" t="s">
        <v>104</v>
      </c>
      <c r="B60" s="4">
        <f>SUM(B50:B58)</f>
        <v>866797.56</v>
      </c>
      <c r="C60" s="4">
        <f>SUM(C50:C58)</f>
        <v>866797.56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4393873.12</v>
      </c>
      <c r="C62" s="4">
        <f>SUM(C47+C60)</f>
        <v>1936790.4100000001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2</v>
      </c>
      <c r="F63" s="47">
        <f>SUM(F64:F66)</f>
        <v>1</v>
      </c>
    </row>
    <row r="64" spans="1:6" x14ac:dyDescent="0.25">
      <c r="A64" s="45"/>
      <c r="B64" s="45"/>
      <c r="C64" s="45"/>
      <c r="D64" s="46" t="s">
        <v>108</v>
      </c>
      <c r="E64" s="47">
        <v>2</v>
      </c>
      <c r="F64" s="47">
        <v>1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3833251.58</v>
      </c>
      <c r="F68" s="47">
        <f>SUM(F69:F73)</f>
        <v>1069097.97</v>
      </c>
    </row>
    <row r="69" spans="1:6" x14ac:dyDescent="0.25">
      <c r="A69" s="53"/>
      <c r="B69" s="45"/>
      <c r="C69" s="45"/>
      <c r="D69" s="46" t="s">
        <v>112</v>
      </c>
      <c r="E69" s="47">
        <v>2764153.61</v>
      </c>
      <c r="F69" s="47">
        <v>1069097.97</v>
      </c>
    </row>
    <row r="70" spans="1:6" x14ac:dyDescent="0.25">
      <c r="A70" s="53"/>
      <c r="B70" s="45"/>
      <c r="C70" s="45"/>
      <c r="D70" s="46" t="s">
        <v>113</v>
      </c>
      <c r="E70" s="47">
        <v>1069097.97</v>
      </c>
      <c r="F70" s="47">
        <v>0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3833253.58</v>
      </c>
      <c r="F79" s="4">
        <f>F63+F68+F75</f>
        <v>1069098.97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4393873.12</v>
      </c>
      <c r="F81" s="4">
        <f>F59+F79</f>
        <v>1936790.41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B84" s="160" t="s">
        <v>581</v>
      </c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10:F10 B48:C52 B32:C46 B47 B27:C30 C24 E71:F81 B14:C16 B55:C62 C54 E12:F15 E19:F50 B18:C19 B21:C21 B23:C23 E17:F17 E65:F68 F70 E52:F63 F5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40"/>
  <sheetViews>
    <sheetView showGridLines="0" zoomScale="75" zoomScaleNormal="75" workbookViewId="0">
      <selection activeCell="C6" sqref="C6:G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439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Procuraduría Auxiliar de Protección a Niñas,Niños y Adolescentes del Municipio de León,Guanajuato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440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441</v>
      </c>
      <c r="B5" s="174"/>
      <c r="C5" s="174"/>
      <c r="D5" s="174"/>
      <c r="E5" s="174"/>
      <c r="F5" s="174"/>
      <c r="G5" s="175"/>
    </row>
    <row r="6" spans="1:7" ht="30" x14ac:dyDescent="0.25">
      <c r="A6" s="138" t="s">
        <v>566</v>
      </c>
      <c r="B6" s="7" t="s">
        <v>591</v>
      </c>
      <c r="C6" s="33" t="s">
        <v>592</v>
      </c>
      <c r="D6" s="33" t="s">
        <v>593</v>
      </c>
      <c r="E6" s="33" t="s">
        <v>594</v>
      </c>
      <c r="F6" s="33" t="s">
        <v>595</v>
      </c>
      <c r="G6" s="33" t="s">
        <v>596</v>
      </c>
    </row>
    <row r="7" spans="1:7" ht="15.75" customHeight="1" x14ac:dyDescent="0.25">
      <c r="A7" s="26" t="s">
        <v>550</v>
      </c>
      <c r="B7" s="118">
        <f>SUM(B8:B19)</f>
        <v>11383398.4</v>
      </c>
      <c r="C7" s="118">
        <f t="shared" ref="C7:G7" si="0">SUM(C8:C19)</f>
        <v>11383398.4</v>
      </c>
      <c r="D7" s="118">
        <f t="shared" si="0"/>
        <v>11383398.4</v>
      </c>
      <c r="E7" s="118">
        <f t="shared" si="0"/>
        <v>11383398.4</v>
      </c>
      <c r="F7" s="118">
        <f t="shared" si="0"/>
        <v>11383398.4</v>
      </c>
      <c r="G7" s="118">
        <f t="shared" si="0"/>
        <v>11383398.4</v>
      </c>
    </row>
    <row r="8" spans="1:7" x14ac:dyDescent="0.25">
      <c r="A8" s="58" t="s">
        <v>551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552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554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555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486</v>
      </c>
      <c r="B17" s="75">
        <v>11383398.4</v>
      </c>
      <c r="C17" s="75">
        <v>11383398.4</v>
      </c>
      <c r="D17" s="75">
        <v>11383398.4</v>
      </c>
      <c r="E17" s="75">
        <v>11383398.4</v>
      </c>
      <c r="F17" s="75">
        <v>11383398.4</v>
      </c>
      <c r="G17" s="75">
        <v>11383398.4</v>
      </c>
    </row>
    <row r="18" spans="1:7" x14ac:dyDescent="0.25">
      <c r="A18" s="58" t="s">
        <v>556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1" t="s">
        <v>557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565</v>
      </c>
      <c r="B20" s="75"/>
      <c r="C20" s="75"/>
      <c r="D20" s="75"/>
      <c r="E20" s="75"/>
      <c r="F20" s="75"/>
      <c r="G20" s="75"/>
    </row>
    <row r="21" spans="1:7" x14ac:dyDescent="0.25">
      <c r="A21" s="3" t="s">
        <v>558</v>
      </c>
      <c r="B21" s="118">
        <f>SUM(B22:B26)</f>
        <v>0</v>
      </c>
      <c r="C21" s="118">
        <f t="shared" ref="C21:G21" si="1">SUM(C22:C26)</f>
        <v>0</v>
      </c>
      <c r="D21" s="118">
        <f t="shared" si="1"/>
        <v>0</v>
      </c>
      <c r="E21" s="118">
        <f t="shared" si="1"/>
        <v>0</v>
      </c>
      <c r="F21" s="118">
        <f t="shared" si="1"/>
        <v>0</v>
      </c>
      <c r="G21" s="118">
        <f t="shared" si="1"/>
        <v>0</v>
      </c>
    </row>
    <row r="22" spans="1:7" x14ac:dyDescent="0.25">
      <c r="A22" s="58" t="s">
        <v>559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565</v>
      </c>
      <c r="B27" s="76"/>
      <c r="C27" s="76"/>
      <c r="D27" s="76"/>
      <c r="E27" s="76"/>
      <c r="F27" s="76"/>
      <c r="G27" s="76"/>
    </row>
    <row r="28" spans="1:7" x14ac:dyDescent="0.25">
      <c r="A28" s="3" t="s">
        <v>562</v>
      </c>
      <c r="B28" s="118">
        <f>SUM(B29)</f>
        <v>0</v>
      </c>
      <c r="C28" s="118">
        <f t="shared" ref="C28:G28" si="2">SUM(C29)</f>
        <v>0</v>
      </c>
      <c r="D28" s="118">
        <f t="shared" si="2"/>
        <v>0</v>
      </c>
      <c r="E28" s="118">
        <f t="shared" si="2"/>
        <v>0</v>
      </c>
      <c r="F28" s="118">
        <f t="shared" si="2"/>
        <v>0</v>
      </c>
      <c r="G28" s="118">
        <f t="shared" si="2"/>
        <v>0</v>
      </c>
    </row>
    <row r="29" spans="1:7" x14ac:dyDescent="0.25">
      <c r="A29" s="58" t="s">
        <v>563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565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564</v>
      </c>
      <c r="B31" s="118">
        <f>B21+B7+B28</f>
        <v>11383398.4</v>
      </c>
      <c r="C31" s="118">
        <f t="shared" ref="C31:G31" si="3">C21+C7+C28</f>
        <v>11383398.4</v>
      </c>
      <c r="D31" s="118">
        <f t="shared" si="3"/>
        <v>11383398.4</v>
      </c>
      <c r="E31" s="118">
        <f t="shared" si="3"/>
        <v>11383398.4</v>
      </c>
      <c r="F31" s="118">
        <f t="shared" si="3"/>
        <v>11383398.4</v>
      </c>
      <c r="G31" s="118">
        <f t="shared" si="3"/>
        <v>11383398.4</v>
      </c>
    </row>
    <row r="32" spans="1:7" ht="14.45" customHeight="1" x14ac:dyDescent="0.25">
      <c r="A32" s="45"/>
      <c r="B32" s="140"/>
      <c r="C32" s="140"/>
      <c r="D32" s="140"/>
      <c r="E32" s="140"/>
      <c r="F32" s="140"/>
      <c r="G32" s="140"/>
    </row>
    <row r="33" spans="1:7" x14ac:dyDescent="0.25">
      <c r="A33" s="143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1" t="s">
        <v>456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30" x14ac:dyDescent="0.25">
      <c r="A35" s="141" t="s">
        <v>293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143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t="s">
        <v>582</v>
      </c>
    </row>
    <row r="40" spans="1:7" x14ac:dyDescent="0.25">
      <c r="A40" s="160" t="s">
        <v>581</v>
      </c>
      <c r="B40" s="160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3"/>
  <sheetViews>
    <sheetView showGridLines="0" zoomScale="75" zoomScaleNormal="75" workbookViewId="0">
      <selection activeCell="F9" sqref="F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458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Procuraduría Auxiliar de Protección a Niñas,Niños y Adolescentes del Municipio de León,Guanajuato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459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x14ac:dyDescent="0.25">
      <c r="A5" s="173" t="s">
        <v>441</v>
      </c>
      <c r="B5" s="174"/>
      <c r="C5" s="174"/>
      <c r="D5" s="174"/>
      <c r="E5" s="174"/>
      <c r="F5" s="174"/>
      <c r="G5" s="175"/>
    </row>
    <row r="6" spans="1:7" ht="30" x14ac:dyDescent="0.25">
      <c r="A6" s="138" t="s">
        <v>566</v>
      </c>
      <c r="B6" s="7" t="s">
        <v>591</v>
      </c>
      <c r="C6" s="33" t="s">
        <v>592</v>
      </c>
      <c r="D6" s="33" t="s">
        <v>593</v>
      </c>
      <c r="E6" s="33" t="s">
        <v>594</v>
      </c>
      <c r="F6" s="33" t="s">
        <v>595</v>
      </c>
      <c r="G6" s="33" t="s">
        <v>596</v>
      </c>
    </row>
    <row r="7" spans="1:7" ht="15.75" customHeight="1" x14ac:dyDescent="0.25">
      <c r="A7" s="26" t="s">
        <v>461</v>
      </c>
      <c r="B7" s="118">
        <f t="shared" ref="B7:G7" si="0">SUM(B8:B16)</f>
        <v>11383398.4</v>
      </c>
      <c r="C7" s="118">
        <f t="shared" si="0"/>
        <v>11383398.4</v>
      </c>
      <c r="D7" s="118">
        <f t="shared" si="0"/>
        <v>11383398.4</v>
      </c>
      <c r="E7" s="118">
        <f t="shared" si="0"/>
        <v>11383398.4</v>
      </c>
      <c r="F7" s="118">
        <f t="shared" si="0"/>
        <v>11383398.4</v>
      </c>
      <c r="G7" s="118">
        <f t="shared" si="0"/>
        <v>11383398.4</v>
      </c>
    </row>
    <row r="8" spans="1:7" x14ac:dyDescent="0.25">
      <c r="A8" s="58" t="s">
        <v>567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568</v>
      </c>
      <c r="B9" s="75">
        <v>1396564.11</v>
      </c>
      <c r="C9" s="75">
        <v>1396564.11</v>
      </c>
      <c r="D9" s="75">
        <v>1396564.11</v>
      </c>
      <c r="E9" s="75">
        <v>1396564.11</v>
      </c>
      <c r="F9" s="75">
        <v>1396564.11</v>
      </c>
      <c r="G9" s="75">
        <v>1396564.11</v>
      </c>
    </row>
    <row r="10" spans="1:7" x14ac:dyDescent="0.25">
      <c r="A10" s="58" t="s">
        <v>464</v>
      </c>
      <c r="B10" s="75">
        <v>3053177.29</v>
      </c>
      <c r="C10" s="75">
        <v>3053177.29</v>
      </c>
      <c r="D10" s="75">
        <v>3053177.29</v>
      </c>
      <c r="E10" s="75">
        <v>3053177.29</v>
      </c>
      <c r="F10" s="75">
        <v>3053177.29</v>
      </c>
      <c r="G10" s="75">
        <v>3053177.29</v>
      </c>
    </row>
    <row r="11" spans="1:7" x14ac:dyDescent="0.25">
      <c r="A11" s="58" t="s">
        <v>465</v>
      </c>
      <c r="B11" s="75">
        <v>5338500</v>
      </c>
      <c r="C11" s="75">
        <v>5338500</v>
      </c>
      <c r="D11" s="75">
        <v>5338500</v>
      </c>
      <c r="E11" s="75">
        <v>5338500</v>
      </c>
      <c r="F11" s="75">
        <v>5338500</v>
      </c>
      <c r="G11" s="75">
        <v>5338500</v>
      </c>
    </row>
    <row r="12" spans="1:7" x14ac:dyDescent="0.25">
      <c r="A12" s="58" t="s">
        <v>569</v>
      </c>
      <c r="B12" s="75">
        <v>1595157</v>
      </c>
      <c r="C12" s="75">
        <v>1595157</v>
      </c>
      <c r="D12" s="75">
        <v>1595157</v>
      </c>
      <c r="E12" s="75">
        <v>1595157</v>
      </c>
      <c r="F12" s="75">
        <v>1595157</v>
      </c>
      <c r="G12" s="75">
        <v>1595157</v>
      </c>
    </row>
    <row r="13" spans="1:7" x14ac:dyDescent="0.25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471</v>
      </c>
      <c r="B18" s="118">
        <f>SUM(B19:B27)</f>
        <v>0</v>
      </c>
      <c r="C18" s="118">
        <f t="shared" ref="C18:G18" si="1">SUM(C19:C27)</f>
        <v>0</v>
      </c>
      <c r="D18" s="118">
        <f t="shared" si="1"/>
        <v>0</v>
      </c>
      <c r="E18" s="118">
        <f t="shared" si="1"/>
        <v>0</v>
      </c>
      <c r="F18" s="118">
        <f t="shared" si="1"/>
        <v>0</v>
      </c>
      <c r="G18" s="118">
        <f t="shared" si="1"/>
        <v>0</v>
      </c>
    </row>
    <row r="19" spans="1:7" x14ac:dyDescent="0.25">
      <c r="A19" s="58" t="s">
        <v>567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568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569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565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473</v>
      </c>
      <c r="B29" s="118">
        <f>B18+B7</f>
        <v>11383398.4</v>
      </c>
      <c r="C29" s="118">
        <f t="shared" ref="C29:G29" si="2">C18+C7</f>
        <v>11383398.4</v>
      </c>
      <c r="D29" s="118">
        <f t="shared" si="2"/>
        <v>11383398.4</v>
      </c>
      <c r="E29" s="118">
        <f t="shared" si="2"/>
        <v>11383398.4</v>
      </c>
      <c r="F29" s="118">
        <f t="shared" si="2"/>
        <v>11383398.4</v>
      </c>
      <c r="G29" s="118">
        <f t="shared" si="2"/>
        <v>11383398.4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t="s">
        <v>582</v>
      </c>
    </row>
    <row r="33" spans="1:2" x14ac:dyDescent="0.25">
      <c r="A33" s="160" t="s">
        <v>581</v>
      </c>
      <c r="B33" s="160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8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41"/>
  <sheetViews>
    <sheetView showGridLines="0" topLeftCell="A5" zoomScale="75" zoomScaleNormal="75" workbookViewId="0">
      <selection activeCell="B5" sqref="B5:F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474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Procuraduría Auxiliar de Protección a Niñas,Niños y Adolescentes del Municipio de León,Guanajuato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475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8" t="s">
        <v>442</v>
      </c>
      <c r="B5" s="7" t="s">
        <v>597</v>
      </c>
      <c r="C5" s="33" t="s">
        <v>598</v>
      </c>
      <c r="D5" s="33" t="s">
        <v>599</v>
      </c>
      <c r="E5" s="33" t="s">
        <v>600</v>
      </c>
      <c r="F5" s="33" t="s">
        <v>601</v>
      </c>
      <c r="G5" s="33" t="s">
        <v>602</v>
      </c>
    </row>
    <row r="6" spans="1:7" ht="15.75" customHeight="1" x14ac:dyDescent="0.25">
      <c r="A6" s="26" t="s">
        <v>444</v>
      </c>
      <c r="B6" s="118">
        <f>SUM(B7:B18)</f>
        <v>0</v>
      </c>
      <c r="C6" s="118">
        <f t="shared" ref="C6:G6" si="0">SUM(C7:C18)</f>
        <v>0</v>
      </c>
      <c r="D6" s="118">
        <f t="shared" si="0"/>
        <v>0</v>
      </c>
      <c r="E6" s="118">
        <f t="shared" si="0"/>
        <v>0</v>
      </c>
      <c r="F6" s="118">
        <f t="shared" si="0"/>
        <v>0</v>
      </c>
      <c r="G6" s="118">
        <f t="shared" si="0"/>
        <v>11383398.4</v>
      </c>
    </row>
    <row r="7" spans="1:7" x14ac:dyDescent="0.25">
      <c r="A7" s="58" t="s">
        <v>551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552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553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554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555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11383398.4</v>
      </c>
    </row>
    <row r="17" spans="1:7" x14ac:dyDescent="0.25">
      <c r="A17" s="58" t="s">
        <v>556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1" t="s">
        <v>557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450</v>
      </c>
      <c r="B20" s="118">
        <f>SUM(B21:B25)</f>
        <v>0</v>
      </c>
      <c r="C20" s="118">
        <f t="shared" ref="C20:G20" si="1">SUM(C21:C25)</f>
        <v>0</v>
      </c>
      <c r="D20" s="118">
        <f t="shared" si="1"/>
        <v>0</v>
      </c>
      <c r="E20" s="118">
        <f t="shared" si="1"/>
        <v>0</v>
      </c>
      <c r="F20" s="118">
        <f t="shared" si="1"/>
        <v>0</v>
      </c>
      <c r="G20" s="118">
        <f t="shared" si="1"/>
        <v>0</v>
      </c>
    </row>
    <row r="21" spans="1:7" x14ac:dyDescent="0.25">
      <c r="A21" s="58" t="s">
        <v>559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454</v>
      </c>
      <c r="B27" s="118">
        <f>SUM(B28)</f>
        <v>0</v>
      </c>
      <c r="C27" s="118">
        <f t="shared" ref="C27:G27" si="2">SUM(C28)</f>
        <v>0</v>
      </c>
      <c r="D27" s="118">
        <f t="shared" si="2"/>
        <v>0</v>
      </c>
      <c r="E27" s="118">
        <f t="shared" si="2"/>
        <v>0</v>
      </c>
      <c r="F27" s="118">
        <f t="shared" si="2"/>
        <v>0</v>
      </c>
      <c r="G27" s="118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494</v>
      </c>
      <c r="B30" s="118">
        <f>B20+B6+B27</f>
        <v>0</v>
      </c>
      <c r="C30" s="118">
        <f t="shared" ref="C30:G30" si="3">C20+C6+C27</f>
        <v>0</v>
      </c>
      <c r="D30" s="118">
        <f t="shared" si="3"/>
        <v>0</v>
      </c>
      <c r="E30" s="118">
        <f t="shared" si="3"/>
        <v>0</v>
      </c>
      <c r="F30" s="118">
        <f t="shared" si="3"/>
        <v>0</v>
      </c>
      <c r="G30" s="118">
        <f t="shared" si="3"/>
        <v>11383398.4</v>
      </c>
    </row>
    <row r="31" spans="1:7" ht="14.45" customHeight="1" x14ac:dyDescent="0.25">
      <c r="A31" s="45"/>
      <c r="B31" s="140"/>
      <c r="C31" s="140"/>
      <c r="D31" s="140"/>
      <c r="E31" s="140"/>
      <c r="F31" s="140"/>
      <c r="G31" s="140"/>
    </row>
    <row r="32" spans="1:7" x14ac:dyDescent="0.25">
      <c r="A32" s="143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1" t="s">
        <v>456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</row>
    <row r="34" spans="1:7" ht="30" x14ac:dyDescent="0.25">
      <c r="A34" s="141" t="s">
        <v>293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25">
      <c r="A35" s="53" t="s">
        <v>496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572</v>
      </c>
    </row>
    <row r="39" spans="1:7" x14ac:dyDescent="0.25">
      <c r="A39" t="s">
        <v>573</v>
      </c>
    </row>
    <row r="40" spans="1:7" x14ac:dyDescent="0.25">
      <c r="A40" t="s">
        <v>582</v>
      </c>
    </row>
    <row r="41" spans="1:7" x14ac:dyDescent="0.25">
      <c r="A41" s="160" t="s">
        <v>581</v>
      </c>
      <c r="B41" s="160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5 B17:G30 B16:F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4"/>
  <sheetViews>
    <sheetView showGridLines="0" zoomScale="75" zoomScaleNormal="75" workbookViewId="0">
      <selection activeCell="F13" sqref="F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499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Procuraduría Auxiliar de Protección a Niñas,Niños y Adolescentes del Municipio de León,Guanajuato</v>
      </c>
      <c r="B2" s="183"/>
      <c r="C2" s="183"/>
      <c r="D2" s="183"/>
      <c r="E2" s="183"/>
      <c r="F2" s="183"/>
      <c r="G2" s="184"/>
    </row>
    <row r="3" spans="1:7" x14ac:dyDescent="0.25">
      <c r="A3" s="179" t="s">
        <v>500</v>
      </c>
      <c r="B3" s="180"/>
      <c r="C3" s="180"/>
      <c r="D3" s="180"/>
      <c r="E3" s="180"/>
      <c r="F3" s="180"/>
      <c r="G3" s="181"/>
    </row>
    <row r="4" spans="1:7" x14ac:dyDescent="0.25">
      <c r="A4" s="179" t="s">
        <v>2</v>
      </c>
      <c r="B4" s="180"/>
      <c r="C4" s="180"/>
      <c r="D4" s="180"/>
      <c r="E4" s="180"/>
      <c r="F4" s="180"/>
      <c r="G4" s="181"/>
    </row>
    <row r="5" spans="1:7" ht="30" x14ac:dyDescent="0.25">
      <c r="A5" s="138" t="s">
        <v>442</v>
      </c>
      <c r="B5" s="7" t="s">
        <v>597</v>
      </c>
      <c r="C5" s="33" t="s">
        <v>598</v>
      </c>
      <c r="D5" s="33" t="s">
        <v>599</v>
      </c>
      <c r="E5" s="33" t="s">
        <v>600</v>
      </c>
      <c r="F5" s="33" t="s">
        <v>601</v>
      </c>
      <c r="G5" s="33" t="s">
        <v>602</v>
      </c>
    </row>
    <row r="6" spans="1:7" ht="15.75" customHeight="1" x14ac:dyDescent="0.25">
      <c r="A6" s="26" t="s">
        <v>461</v>
      </c>
      <c r="B6" s="118">
        <f t="shared" ref="B6:G6" si="0">SUM(B7:B15)</f>
        <v>0</v>
      </c>
      <c r="C6" s="118">
        <f t="shared" si="0"/>
        <v>0</v>
      </c>
      <c r="D6" s="118">
        <f t="shared" si="0"/>
        <v>0</v>
      </c>
      <c r="E6" s="118">
        <f t="shared" si="0"/>
        <v>0</v>
      </c>
      <c r="F6" s="118">
        <f t="shared" si="0"/>
        <v>0</v>
      </c>
      <c r="G6" s="118">
        <f t="shared" si="0"/>
        <v>11383398.4</v>
      </c>
    </row>
    <row r="7" spans="1:7" x14ac:dyDescent="0.25">
      <c r="A7" s="58" t="s">
        <v>567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1396564.11</v>
      </c>
    </row>
    <row r="9" spans="1:7" x14ac:dyDescent="0.25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3053177.29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5338500</v>
      </c>
    </row>
    <row r="11" spans="1:7" x14ac:dyDescent="0.25">
      <c r="A11" s="58" t="s">
        <v>569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1595157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471</v>
      </c>
      <c r="B17" s="118">
        <f>SUM(B18:B26)</f>
        <v>0</v>
      </c>
      <c r="C17" s="118">
        <f t="shared" ref="C17:G17" si="1">SUM(C18:C26)</f>
        <v>0</v>
      </c>
      <c r="D17" s="118">
        <f t="shared" si="1"/>
        <v>0</v>
      </c>
      <c r="E17" s="118">
        <f t="shared" si="1"/>
        <v>0</v>
      </c>
      <c r="F17" s="118">
        <f t="shared" si="1"/>
        <v>0</v>
      </c>
      <c r="G17" s="118">
        <f t="shared" si="1"/>
        <v>0</v>
      </c>
    </row>
    <row r="18" spans="1:7" x14ac:dyDescent="0.25">
      <c r="A18" s="58" t="s">
        <v>567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568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569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565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473</v>
      </c>
      <c r="B28" s="118">
        <f>B17+B6</f>
        <v>0</v>
      </c>
      <c r="C28" s="118">
        <f t="shared" ref="C28:G28" si="2">C17+C6</f>
        <v>0</v>
      </c>
      <c r="D28" s="118">
        <f t="shared" si="2"/>
        <v>0</v>
      </c>
      <c r="E28" s="118">
        <f t="shared" si="2"/>
        <v>0</v>
      </c>
      <c r="F28" s="118">
        <f t="shared" si="2"/>
        <v>0</v>
      </c>
      <c r="G28" s="118">
        <f t="shared" si="2"/>
        <v>11383398.4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570</v>
      </c>
    </row>
    <row r="32" spans="1:7" x14ac:dyDescent="0.25">
      <c r="A32" t="s">
        <v>571</v>
      </c>
    </row>
    <row r="33" spans="1:2" x14ac:dyDescent="0.25">
      <c r="A33" t="s">
        <v>582</v>
      </c>
    </row>
    <row r="34" spans="1:2" x14ac:dyDescent="0.25">
      <c r="A34" s="160" t="s">
        <v>581</v>
      </c>
      <c r="B34" s="160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7 B12:G28 B8:F8 B9:F9 B10:F10 B11:F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73"/>
  <sheetViews>
    <sheetView showGridLines="0" tabSelected="1" topLeftCell="A32" zoomScale="75" zoomScaleNormal="75" workbookViewId="0">
      <selection activeCell="A74" sqref="A7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503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Procuraduría Auxiliar de Protección a Niñas,Niños y Adolescentes del Municipio de León,Guanajuato</v>
      </c>
      <c r="B2" s="183"/>
      <c r="C2" s="183"/>
      <c r="D2" s="183"/>
      <c r="E2" s="183"/>
      <c r="F2" s="184"/>
    </row>
    <row r="3" spans="1:6" x14ac:dyDescent="0.25">
      <c r="A3" s="179" t="s">
        <v>504</v>
      </c>
      <c r="B3" s="180"/>
      <c r="C3" s="180"/>
      <c r="D3" s="180"/>
      <c r="E3" s="180"/>
      <c r="F3" s="181"/>
    </row>
    <row r="4" spans="1:6" ht="30" x14ac:dyDescent="0.25">
      <c r="A4" s="138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25">
      <c r="A5" s="142" t="s">
        <v>510</v>
      </c>
      <c r="B5" s="147"/>
      <c r="C5" s="147"/>
      <c r="D5" s="147"/>
      <c r="E5" s="147"/>
      <c r="F5" s="147"/>
    </row>
    <row r="6" spans="1:6" ht="30" x14ac:dyDescent="0.25">
      <c r="A6" s="145" t="s">
        <v>511</v>
      </c>
      <c r="B6" s="144"/>
      <c r="C6" s="144"/>
      <c r="D6" s="144"/>
      <c r="E6" s="144"/>
      <c r="F6" s="144"/>
    </row>
    <row r="7" spans="1:6" ht="15.75" customHeight="1" x14ac:dyDescent="0.25">
      <c r="A7" s="145" t="s">
        <v>512</v>
      </c>
      <c r="B7" s="144"/>
      <c r="C7" s="144"/>
      <c r="D7" s="144"/>
      <c r="E7" s="144"/>
      <c r="F7" s="144"/>
    </row>
    <row r="8" spans="1:6" x14ac:dyDescent="0.25">
      <c r="A8" s="146"/>
      <c r="B8" s="144"/>
      <c r="C8" s="144"/>
      <c r="D8" s="144"/>
      <c r="E8" s="144"/>
      <c r="F8" s="144"/>
    </row>
    <row r="9" spans="1:6" x14ac:dyDescent="0.25">
      <c r="A9" s="151" t="s">
        <v>513</v>
      </c>
      <c r="B9" s="144"/>
      <c r="C9" s="144"/>
      <c r="D9" s="144"/>
      <c r="E9" s="144"/>
      <c r="F9" s="144"/>
    </row>
    <row r="10" spans="1:6" x14ac:dyDescent="0.25">
      <c r="A10" s="145" t="s">
        <v>514</v>
      </c>
      <c r="B10" s="154"/>
      <c r="C10" s="154"/>
      <c r="D10" s="154"/>
      <c r="E10" s="154"/>
      <c r="F10" s="154"/>
    </row>
    <row r="11" spans="1:6" x14ac:dyDescent="0.25">
      <c r="A11" s="67" t="s">
        <v>515</v>
      </c>
      <c r="B11" s="154"/>
      <c r="C11" s="154"/>
      <c r="D11" s="154"/>
      <c r="E11" s="154"/>
      <c r="F11" s="154"/>
    </row>
    <row r="12" spans="1:6" x14ac:dyDescent="0.25">
      <c r="A12" s="67" t="s">
        <v>516</v>
      </c>
      <c r="B12" s="154"/>
      <c r="C12" s="154"/>
      <c r="D12" s="154"/>
      <c r="E12" s="154"/>
      <c r="F12" s="154"/>
    </row>
    <row r="13" spans="1:6" x14ac:dyDescent="0.25">
      <c r="A13" s="67" t="s">
        <v>517</v>
      </c>
      <c r="B13" s="154"/>
      <c r="C13" s="154"/>
      <c r="D13" s="154"/>
      <c r="E13" s="154"/>
      <c r="F13" s="154"/>
    </row>
    <row r="14" spans="1:6" x14ac:dyDescent="0.25">
      <c r="A14" s="145" t="s">
        <v>518</v>
      </c>
      <c r="B14" s="154"/>
      <c r="C14" s="154"/>
      <c r="D14" s="154"/>
      <c r="E14" s="154"/>
      <c r="F14" s="154"/>
    </row>
    <row r="15" spans="1:6" x14ac:dyDescent="0.25">
      <c r="A15" s="67" t="s">
        <v>515</v>
      </c>
      <c r="B15" s="154"/>
      <c r="C15" s="154"/>
      <c r="D15" s="154"/>
      <c r="E15" s="154"/>
      <c r="F15" s="154"/>
    </row>
    <row r="16" spans="1:6" x14ac:dyDescent="0.25">
      <c r="A16" s="67" t="s">
        <v>516</v>
      </c>
      <c r="B16" s="155"/>
      <c r="C16" s="155"/>
      <c r="D16" s="155"/>
      <c r="E16" s="155"/>
      <c r="F16" s="155"/>
    </row>
    <row r="17" spans="1:6" x14ac:dyDescent="0.25">
      <c r="A17" s="67" t="s">
        <v>517</v>
      </c>
      <c r="B17" s="156"/>
      <c r="C17" s="156"/>
      <c r="D17" s="156"/>
      <c r="E17" s="156"/>
      <c r="F17" s="156"/>
    </row>
    <row r="18" spans="1:6" x14ac:dyDescent="0.25">
      <c r="A18" s="145" t="s">
        <v>519</v>
      </c>
      <c r="B18" s="156"/>
      <c r="C18" s="156"/>
      <c r="D18" s="156"/>
      <c r="E18" s="156"/>
      <c r="F18" s="156"/>
    </row>
    <row r="19" spans="1:6" x14ac:dyDescent="0.25">
      <c r="A19" s="145" t="s">
        <v>520</v>
      </c>
      <c r="B19" s="156"/>
      <c r="C19" s="156"/>
      <c r="D19" s="156"/>
      <c r="E19" s="156"/>
      <c r="F19" s="156"/>
    </row>
    <row r="20" spans="1:6" x14ac:dyDescent="0.25">
      <c r="A20" s="145" t="s">
        <v>521</v>
      </c>
      <c r="B20" s="157"/>
      <c r="C20" s="157"/>
      <c r="D20" s="157"/>
      <c r="E20" s="157"/>
      <c r="F20" s="157"/>
    </row>
    <row r="21" spans="1:6" x14ac:dyDescent="0.25">
      <c r="A21" s="145" t="s">
        <v>522</v>
      </c>
      <c r="B21" s="157"/>
      <c r="C21" s="157"/>
      <c r="D21" s="157"/>
      <c r="E21" s="157"/>
      <c r="F21" s="157"/>
    </row>
    <row r="22" spans="1:6" x14ac:dyDescent="0.25">
      <c r="A22" s="145" t="s">
        <v>523</v>
      </c>
      <c r="B22" s="157"/>
      <c r="C22" s="157"/>
      <c r="D22" s="157"/>
      <c r="E22" s="157"/>
      <c r="F22" s="157"/>
    </row>
    <row r="23" spans="1:6" x14ac:dyDescent="0.25">
      <c r="A23" s="145" t="s">
        <v>524</v>
      </c>
      <c r="B23" s="157"/>
      <c r="C23" s="157"/>
      <c r="D23" s="157"/>
      <c r="E23" s="157"/>
      <c r="F23" s="157"/>
    </row>
    <row r="24" spans="1:6" x14ac:dyDescent="0.25">
      <c r="A24" s="145" t="s">
        <v>525</v>
      </c>
      <c r="B24" s="149"/>
      <c r="C24" s="149"/>
      <c r="D24" s="149"/>
      <c r="E24" s="149"/>
      <c r="F24" s="149"/>
    </row>
    <row r="25" spans="1:6" x14ac:dyDescent="0.25">
      <c r="A25" s="145" t="s">
        <v>526</v>
      </c>
      <c r="B25" s="149"/>
      <c r="C25" s="149"/>
      <c r="D25" s="149"/>
      <c r="E25" s="149"/>
      <c r="F25" s="149"/>
    </row>
    <row r="26" spans="1:6" x14ac:dyDescent="0.25">
      <c r="A26" s="146"/>
      <c r="B26" s="150"/>
      <c r="C26" s="150"/>
      <c r="D26" s="150"/>
      <c r="E26" s="150"/>
      <c r="F26" s="150"/>
    </row>
    <row r="27" spans="1:6" ht="14.45" customHeight="1" x14ac:dyDescent="0.25">
      <c r="A27" s="151" t="s">
        <v>527</v>
      </c>
      <c r="B27" s="148"/>
      <c r="C27" s="148"/>
      <c r="D27" s="148"/>
      <c r="E27" s="148"/>
      <c r="F27" s="148"/>
    </row>
    <row r="28" spans="1:6" x14ac:dyDescent="0.25">
      <c r="A28" s="145" t="s">
        <v>528</v>
      </c>
      <c r="B28" s="90"/>
      <c r="C28" s="90"/>
      <c r="D28" s="90"/>
      <c r="E28" s="90"/>
      <c r="F28" s="90"/>
    </row>
    <row r="29" spans="1:6" x14ac:dyDescent="0.25">
      <c r="A29" s="141"/>
      <c r="B29" s="53"/>
      <c r="C29" s="53"/>
      <c r="D29" s="53"/>
      <c r="E29" s="53"/>
      <c r="F29" s="53"/>
    </row>
    <row r="30" spans="1:6" x14ac:dyDescent="0.25">
      <c r="A30" s="152" t="s">
        <v>529</v>
      </c>
      <c r="B30" s="53"/>
      <c r="C30" s="53"/>
      <c r="D30" s="53"/>
      <c r="E30" s="53"/>
      <c r="F30" s="53"/>
    </row>
    <row r="31" spans="1:6" x14ac:dyDescent="0.25">
      <c r="A31" s="153" t="s">
        <v>514</v>
      </c>
      <c r="B31" s="90"/>
      <c r="C31" s="90"/>
      <c r="D31" s="90"/>
      <c r="E31" s="90"/>
      <c r="F31" s="90"/>
    </row>
    <row r="32" spans="1:6" x14ac:dyDescent="0.25">
      <c r="A32" s="153" t="s">
        <v>518</v>
      </c>
      <c r="B32" s="90"/>
      <c r="C32" s="90"/>
      <c r="D32" s="90"/>
      <c r="E32" s="90"/>
      <c r="F32" s="90"/>
    </row>
    <row r="33" spans="1:6" x14ac:dyDescent="0.25">
      <c r="A33" s="153" t="s">
        <v>530</v>
      </c>
      <c r="B33" s="90"/>
      <c r="C33" s="90"/>
      <c r="D33" s="90"/>
      <c r="E33" s="90"/>
      <c r="F33" s="90"/>
    </row>
    <row r="34" spans="1:6" x14ac:dyDescent="0.25">
      <c r="A34" s="141"/>
      <c r="B34" s="53"/>
      <c r="C34" s="53"/>
      <c r="D34" s="53"/>
      <c r="E34" s="53"/>
      <c r="F34" s="53"/>
    </row>
    <row r="35" spans="1:6" x14ac:dyDescent="0.25">
      <c r="A35" s="152" t="s">
        <v>531</v>
      </c>
      <c r="B35" s="53"/>
      <c r="C35" s="53"/>
      <c r="D35" s="53"/>
      <c r="E35" s="53"/>
      <c r="F35" s="53"/>
    </row>
    <row r="36" spans="1:6" x14ac:dyDescent="0.25">
      <c r="A36" s="153" t="s">
        <v>532</v>
      </c>
      <c r="B36" s="53"/>
      <c r="C36" s="53"/>
      <c r="D36" s="53"/>
      <c r="E36" s="53"/>
      <c r="F36" s="53"/>
    </row>
    <row r="37" spans="1:6" x14ac:dyDescent="0.25">
      <c r="A37" s="153" t="s">
        <v>533</v>
      </c>
      <c r="B37" s="53"/>
      <c r="C37" s="53"/>
      <c r="D37" s="53"/>
      <c r="E37" s="53"/>
      <c r="F37" s="53"/>
    </row>
    <row r="38" spans="1:6" x14ac:dyDescent="0.25">
      <c r="A38" s="153" t="s">
        <v>534</v>
      </c>
      <c r="B38" s="53"/>
      <c r="C38" s="53"/>
      <c r="D38" s="53"/>
      <c r="E38" s="53"/>
      <c r="F38" s="53"/>
    </row>
    <row r="39" spans="1:6" x14ac:dyDescent="0.25">
      <c r="A39" s="141"/>
      <c r="B39" s="53"/>
      <c r="C39" s="53"/>
      <c r="D39" s="53"/>
      <c r="E39" s="53"/>
      <c r="F39" s="53"/>
    </row>
    <row r="40" spans="1:6" x14ac:dyDescent="0.25">
      <c r="A40" s="152" t="s">
        <v>535</v>
      </c>
      <c r="B40" s="53"/>
      <c r="C40" s="53"/>
      <c r="D40" s="53"/>
      <c r="E40" s="53"/>
      <c r="F40" s="53"/>
    </row>
    <row r="41" spans="1:6" x14ac:dyDescent="0.25">
      <c r="A41" s="141"/>
      <c r="B41" s="53"/>
      <c r="C41" s="53"/>
      <c r="D41" s="53"/>
      <c r="E41" s="53"/>
      <c r="F41" s="53"/>
    </row>
    <row r="42" spans="1:6" x14ac:dyDescent="0.25">
      <c r="A42" s="152" t="s">
        <v>536</v>
      </c>
      <c r="B42" s="53"/>
      <c r="C42" s="53"/>
      <c r="D42" s="53"/>
      <c r="E42" s="53"/>
      <c r="F42" s="53"/>
    </row>
    <row r="43" spans="1:6" x14ac:dyDescent="0.25">
      <c r="A43" s="153" t="s">
        <v>537</v>
      </c>
      <c r="B43" s="90"/>
      <c r="C43" s="90"/>
      <c r="D43" s="90"/>
      <c r="E43" s="90"/>
      <c r="F43" s="90"/>
    </row>
    <row r="44" spans="1:6" x14ac:dyDescent="0.25">
      <c r="A44" s="153" t="s">
        <v>538</v>
      </c>
      <c r="B44" s="90"/>
      <c r="C44" s="90"/>
      <c r="D44" s="90"/>
      <c r="E44" s="90"/>
      <c r="F44" s="90"/>
    </row>
    <row r="45" spans="1:6" x14ac:dyDescent="0.25">
      <c r="A45" s="153" t="s">
        <v>539</v>
      </c>
      <c r="B45" s="90"/>
      <c r="C45" s="90"/>
      <c r="D45" s="90"/>
      <c r="E45" s="90"/>
      <c r="F45" s="90"/>
    </row>
    <row r="46" spans="1:6" x14ac:dyDescent="0.25">
      <c r="A46" s="141"/>
      <c r="B46" s="53"/>
      <c r="C46" s="53"/>
      <c r="D46" s="53"/>
      <c r="E46" s="53"/>
      <c r="F46" s="53"/>
    </row>
    <row r="47" spans="1:6" ht="30" x14ac:dyDescent="0.25">
      <c r="A47" s="152" t="s">
        <v>540</v>
      </c>
      <c r="B47" s="53"/>
      <c r="C47" s="53"/>
      <c r="D47" s="53"/>
      <c r="E47" s="53"/>
      <c r="F47" s="53"/>
    </row>
    <row r="48" spans="1:6" x14ac:dyDescent="0.25">
      <c r="A48" s="153" t="s">
        <v>538</v>
      </c>
      <c r="B48" s="90"/>
      <c r="C48" s="90"/>
      <c r="D48" s="90"/>
      <c r="E48" s="90"/>
      <c r="F48" s="90"/>
    </row>
    <row r="49" spans="1:6" x14ac:dyDescent="0.25">
      <c r="A49" s="153" t="s">
        <v>539</v>
      </c>
      <c r="B49" s="90"/>
      <c r="C49" s="90"/>
      <c r="D49" s="90"/>
      <c r="E49" s="90"/>
      <c r="F49" s="90"/>
    </row>
    <row r="50" spans="1:6" x14ac:dyDescent="0.25">
      <c r="A50" s="141"/>
      <c r="B50" s="53"/>
      <c r="C50" s="53"/>
      <c r="D50" s="53"/>
      <c r="E50" s="53"/>
      <c r="F50" s="53"/>
    </row>
    <row r="51" spans="1:6" x14ac:dyDescent="0.25">
      <c r="A51" s="152" t="s">
        <v>541</v>
      </c>
      <c r="B51" s="53"/>
      <c r="C51" s="53"/>
      <c r="D51" s="53"/>
      <c r="E51" s="53"/>
      <c r="F51" s="53"/>
    </row>
    <row r="52" spans="1:6" x14ac:dyDescent="0.25">
      <c r="A52" s="153" t="s">
        <v>538</v>
      </c>
      <c r="B52" s="90"/>
      <c r="C52" s="90"/>
      <c r="D52" s="90"/>
      <c r="E52" s="90"/>
      <c r="F52" s="90"/>
    </row>
    <row r="53" spans="1:6" x14ac:dyDescent="0.25">
      <c r="A53" s="153" t="s">
        <v>539</v>
      </c>
      <c r="B53" s="90"/>
      <c r="C53" s="90"/>
      <c r="D53" s="90"/>
      <c r="E53" s="90"/>
      <c r="F53" s="90"/>
    </row>
    <row r="54" spans="1:6" x14ac:dyDescent="0.25">
      <c r="A54" s="153" t="s">
        <v>542</v>
      </c>
      <c r="B54" s="90"/>
      <c r="C54" s="90"/>
      <c r="D54" s="90"/>
      <c r="E54" s="90"/>
      <c r="F54" s="90"/>
    </row>
    <row r="55" spans="1:6" x14ac:dyDescent="0.25">
      <c r="A55" s="141"/>
      <c r="B55" s="53"/>
      <c r="C55" s="53"/>
      <c r="D55" s="53"/>
      <c r="E55" s="53"/>
      <c r="F55" s="53"/>
    </row>
    <row r="56" spans="1:6" x14ac:dyDescent="0.25">
      <c r="A56" s="152" t="s">
        <v>543</v>
      </c>
      <c r="B56" s="53"/>
      <c r="C56" s="53"/>
      <c r="D56" s="53"/>
      <c r="E56" s="53"/>
      <c r="F56" s="53"/>
    </row>
    <row r="57" spans="1:6" x14ac:dyDescent="0.25">
      <c r="A57" s="153" t="s">
        <v>538</v>
      </c>
      <c r="B57" s="90"/>
      <c r="C57" s="90"/>
      <c r="D57" s="90"/>
      <c r="E57" s="90"/>
      <c r="F57" s="90"/>
    </row>
    <row r="58" spans="1:6" x14ac:dyDescent="0.25">
      <c r="A58" s="153" t="s">
        <v>539</v>
      </c>
      <c r="B58" s="90"/>
      <c r="C58" s="90"/>
      <c r="D58" s="90"/>
      <c r="E58" s="90"/>
      <c r="F58" s="90"/>
    </row>
    <row r="59" spans="1:6" x14ac:dyDescent="0.25">
      <c r="A59" s="141"/>
      <c r="B59" s="53"/>
      <c r="C59" s="53"/>
      <c r="D59" s="53"/>
      <c r="E59" s="53"/>
      <c r="F59" s="53"/>
    </row>
    <row r="60" spans="1:6" x14ac:dyDescent="0.25">
      <c r="A60" s="152" t="s">
        <v>544</v>
      </c>
      <c r="B60" s="53"/>
      <c r="C60" s="53"/>
      <c r="D60" s="53"/>
      <c r="E60" s="53"/>
      <c r="F60" s="53"/>
    </row>
    <row r="61" spans="1:6" x14ac:dyDescent="0.25">
      <c r="A61" s="153" t="s">
        <v>545</v>
      </c>
      <c r="B61" s="140"/>
      <c r="C61" s="140"/>
      <c r="D61" s="140"/>
      <c r="E61" s="140"/>
      <c r="F61" s="140"/>
    </row>
    <row r="62" spans="1:6" x14ac:dyDescent="0.25">
      <c r="A62" s="153" t="s">
        <v>546</v>
      </c>
      <c r="B62" s="158"/>
      <c r="C62" s="158"/>
      <c r="D62" s="158"/>
      <c r="E62" s="158"/>
      <c r="F62" s="158"/>
    </row>
    <row r="63" spans="1:6" x14ac:dyDescent="0.25">
      <c r="A63" s="141"/>
      <c r="B63" s="140"/>
      <c r="C63" s="140"/>
      <c r="D63" s="140"/>
      <c r="E63" s="140"/>
      <c r="F63" s="140"/>
    </row>
    <row r="64" spans="1:6" x14ac:dyDescent="0.25">
      <c r="A64" s="152" t="s">
        <v>547</v>
      </c>
      <c r="B64" s="140"/>
      <c r="C64" s="140"/>
      <c r="D64" s="140"/>
      <c r="E64" s="140"/>
      <c r="F64" s="140"/>
    </row>
    <row r="65" spans="1:6" x14ac:dyDescent="0.25">
      <c r="A65" s="153" t="s">
        <v>548</v>
      </c>
      <c r="B65" s="140"/>
      <c r="C65" s="140"/>
      <c r="D65" s="140"/>
      <c r="E65" s="140"/>
      <c r="F65" s="140"/>
    </row>
    <row r="66" spans="1:6" x14ac:dyDescent="0.25">
      <c r="A66" s="153" t="s">
        <v>549</v>
      </c>
      <c r="B66" s="141"/>
      <c r="C66" s="53"/>
      <c r="D66" s="141"/>
      <c r="E66" s="141"/>
      <c r="F66" s="141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t="s">
        <v>582</v>
      </c>
    </row>
    <row r="70" spans="1:6" x14ac:dyDescent="0.25">
      <c r="A70" s="160" t="s">
        <v>581</v>
      </c>
      <c r="B70" s="160"/>
    </row>
    <row r="73" spans="1:6" x14ac:dyDescent="0.25">
      <c r="A73" t="s">
        <v>603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439</v>
      </c>
      <c r="B1" s="187"/>
      <c r="C1" s="187"/>
      <c r="D1" s="187"/>
      <c r="E1" s="187"/>
      <c r="F1" s="187"/>
      <c r="G1" s="187"/>
    </row>
    <row r="2" spans="1:7" x14ac:dyDescent="0.25">
      <c r="A2" s="127" t="str">
        <f>'Formato 1'!A2</f>
        <v>Procuraduría Auxiliar de Protección a Niñas,Niños y Adolescentes del Municipio de León,Guanajuato</v>
      </c>
      <c r="B2" s="128"/>
      <c r="C2" s="128"/>
      <c r="D2" s="128"/>
      <c r="E2" s="128"/>
      <c r="F2" s="128"/>
      <c r="G2" s="129"/>
    </row>
    <row r="3" spans="1:7" x14ac:dyDescent="0.25">
      <c r="A3" s="130" t="s">
        <v>440</v>
      </c>
      <c r="B3" s="131"/>
      <c r="C3" s="131"/>
      <c r="D3" s="131"/>
      <c r="E3" s="131"/>
      <c r="F3" s="131"/>
      <c r="G3" s="132"/>
    </row>
    <row r="4" spans="1:7" x14ac:dyDescent="0.25">
      <c r="A4" s="130" t="s">
        <v>2</v>
      </c>
      <c r="B4" s="131"/>
      <c r="C4" s="131"/>
      <c r="D4" s="131"/>
      <c r="E4" s="131"/>
      <c r="F4" s="131"/>
      <c r="G4" s="132"/>
    </row>
    <row r="5" spans="1:7" x14ac:dyDescent="0.25">
      <c r="A5" s="130" t="s">
        <v>441</v>
      </c>
      <c r="B5" s="131"/>
      <c r="C5" s="131"/>
      <c r="D5" s="131"/>
      <c r="E5" s="131"/>
      <c r="F5" s="131"/>
      <c r="G5" s="132"/>
    </row>
    <row r="6" spans="1:7" x14ac:dyDescent="0.25">
      <c r="A6" s="185" t="s">
        <v>442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443</v>
      </c>
      <c r="C7" s="186"/>
      <c r="D7" s="186"/>
      <c r="E7" s="186"/>
      <c r="F7" s="186"/>
      <c r="G7" s="186"/>
    </row>
    <row r="8" spans="1:7" ht="30" x14ac:dyDescent="0.25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458</v>
      </c>
      <c r="B1" s="188"/>
      <c r="C1" s="188"/>
      <c r="D1" s="188"/>
      <c r="E1" s="188"/>
      <c r="F1" s="188"/>
      <c r="G1" s="188"/>
    </row>
    <row r="2" spans="1:7" x14ac:dyDescent="0.25">
      <c r="A2" s="127" t="str">
        <f>'Formato 1'!A2</f>
        <v>Procuraduría Auxiliar de Protección a Niñas,Niños y Adolescentes del Municipio de León,Guanajuato</v>
      </c>
      <c r="B2" s="128"/>
      <c r="C2" s="128"/>
      <c r="D2" s="128"/>
      <c r="E2" s="128"/>
      <c r="F2" s="128"/>
      <c r="G2" s="129"/>
    </row>
    <row r="3" spans="1:7" x14ac:dyDescent="0.25">
      <c r="A3" s="112" t="s">
        <v>459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441</v>
      </c>
      <c r="B5" s="113"/>
      <c r="C5" s="113"/>
      <c r="D5" s="113"/>
      <c r="E5" s="113"/>
      <c r="F5" s="113"/>
      <c r="G5" s="114"/>
    </row>
    <row r="6" spans="1:7" x14ac:dyDescent="0.25">
      <c r="A6" s="189" t="s">
        <v>460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443</v>
      </c>
      <c r="C7" s="186"/>
      <c r="D7" s="186"/>
      <c r="E7" s="186"/>
      <c r="F7" s="186"/>
      <c r="G7" s="186"/>
    </row>
    <row r="8" spans="1:7" x14ac:dyDescent="0.25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474</v>
      </c>
      <c r="B1" s="188"/>
      <c r="C1" s="188"/>
      <c r="D1" s="188"/>
      <c r="E1" s="188"/>
      <c r="F1" s="188"/>
      <c r="G1" s="188"/>
    </row>
    <row r="2" spans="1:7" x14ac:dyDescent="0.25">
      <c r="A2" s="127" t="str">
        <f>'Formato 1'!A2</f>
        <v>Procuraduría Auxiliar de Protección a Niñas,Niños y Adolescentes del Municipio de León,Guanajuato</v>
      </c>
      <c r="B2" s="128"/>
      <c r="C2" s="128"/>
      <c r="D2" s="128"/>
      <c r="E2" s="128"/>
      <c r="F2" s="128"/>
      <c r="G2" s="129"/>
    </row>
    <row r="3" spans="1:7" x14ac:dyDescent="0.25">
      <c r="A3" s="112" t="s">
        <v>475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92" t="s">
        <v>442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476</v>
      </c>
    </row>
    <row r="7" spans="1:7" x14ac:dyDescent="0.25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497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498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499</v>
      </c>
      <c r="B1" s="188"/>
      <c r="C1" s="188"/>
      <c r="D1" s="188"/>
      <c r="E1" s="188"/>
      <c r="F1" s="188"/>
      <c r="G1" s="188"/>
    </row>
    <row r="2" spans="1:7" x14ac:dyDescent="0.25">
      <c r="A2" s="127" t="str">
        <f>'Formato 1'!A2</f>
        <v>Procuraduría Auxiliar de Protección a Niñas,Niños y Adolescentes del Municipio de León,Guanajuato</v>
      </c>
      <c r="B2" s="128"/>
      <c r="C2" s="128"/>
      <c r="D2" s="128"/>
      <c r="E2" s="128"/>
      <c r="F2" s="128"/>
      <c r="G2" s="129"/>
    </row>
    <row r="3" spans="1:7" x14ac:dyDescent="0.25">
      <c r="A3" s="112" t="s">
        <v>500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95" t="s">
        <v>460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501</v>
      </c>
    </row>
    <row r="7" spans="1:7" x14ac:dyDescent="0.25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497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498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503</v>
      </c>
      <c r="B1" s="197"/>
      <c r="C1" s="197"/>
      <c r="D1" s="197"/>
      <c r="E1" s="197"/>
      <c r="F1" s="197"/>
    </row>
    <row r="2" spans="1:6" ht="20.100000000000001" customHeight="1" x14ac:dyDescent="0.25">
      <c r="A2" s="109" t="str">
        <f>'Formato 1'!A2</f>
        <v>Procuraduría Auxiliar de Protección a Niñas,Niños y Adolescentes del Municipio de León,Guanajuato</v>
      </c>
      <c r="B2" s="133"/>
      <c r="C2" s="133"/>
      <c r="D2" s="133"/>
      <c r="E2" s="133"/>
      <c r="F2" s="134"/>
    </row>
    <row r="3" spans="1:6" ht="29.25" customHeight="1" x14ac:dyDescent="0.25">
      <c r="A3" s="135" t="s">
        <v>504</v>
      </c>
      <c r="B3" s="136"/>
      <c r="C3" s="136"/>
      <c r="D3" s="136"/>
      <c r="E3" s="136"/>
      <c r="F3" s="137"/>
    </row>
    <row r="4" spans="1:6" ht="35.25" customHeight="1" x14ac:dyDescent="0.25">
      <c r="A4" s="120"/>
      <c r="B4" s="120" t="s">
        <v>505</v>
      </c>
      <c r="C4" s="120" t="s">
        <v>506</v>
      </c>
      <c r="D4" s="120" t="s">
        <v>507</v>
      </c>
      <c r="E4" s="120" t="s">
        <v>508</v>
      </c>
      <c r="F4" s="120" t="s">
        <v>509</v>
      </c>
    </row>
    <row r="5" spans="1:6" ht="12.75" customHeight="1" x14ac:dyDescent="0.25">
      <c r="A5" s="18" t="s">
        <v>510</v>
      </c>
      <c r="B5" s="53"/>
      <c r="C5" s="53"/>
      <c r="D5" s="53"/>
      <c r="E5" s="53"/>
      <c r="F5" s="53"/>
    </row>
    <row r="6" spans="1:6" ht="30" x14ac:dyDescent="0.25">
      <c r="A6" s="59" t="s">
        <v>511</v>
      </c>
      <c r="B6" s="60"/>
      <c r="C6" s="60"/>
      <c r="D6" s="60"/>
      <c r="E6" s="60"/>
      <c r="F6" s="60"/>
    </row>
    <row r="7" spans="1:6" ht="15" x14ac:dyDescent="0.25">
      <c r="A7" s="59" t="s">
        <v>512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513</v>
      </c>
      <c r="B9" s="45"/>
      <c r="C9" s="45"/>
      <c r="D9" s="45"/>
      <c r="E9" s="45"/>
      <c r="F9" s="45"/>
    </row>
    <row r="10" spans="1:6" ht="15" x14ac:dyDescent="0.25">
      <c r="A10" s="59" t="s">
        <v>514</v>
      </c>
      <c r="B10" s="60"/>
      <c r="C10" s="60"/>
      <c r="D10" s="60"/>
      <c r="E10" s="60"/>
      <c r="F10" s="60"/>
    </row>
    <row r="11" spans="1:6" ht="15" x14ac:dyDescent="0.25">
      <c r="A11" s="80" t="s">
        <v>515</v>
      </c>
      <c r="B11" s="60"/>
      <c r="C11" s="60"/>
      <c r="D11" s="60"/>
      <c r="E11" s="60"/>
      <c r="F11" s="60"/>
    </row>
    <row r="12" spans="1:6" ht="15" x14ac:dyDescent="0.25">
      <c r="A12" s="80" t="s">
        <v>516</v>
      </c>
      <c r="B12" s="60"/>
      <c r="C12" s="60"/>
      <c r="D12" s="60"/>
      <c r="E12" s="60"/>
      <c r="F12" s="60"/>
    </row>
    <row r="13" spans="1:6" ht="15" x14ac:dyDescent="0.25">
      <c r="A13" s="80" t="s">
        <v>517</v>
      </c>
      <c r="B13" s="60"/>
      <c r="C13" s="60"/>
      <c r="D13" s="60"/>
      <c r="E13" s="60"/>
      <c r="F13" s="60"/>
    </row>
    <row r="14" spans="1:6" ht="15" x14ac:dyDescent="0.25">
      <c r="A14" s="59" t="s">
        <v>518</v>
      </c>
      <c r="B14" s="60"/>
      <c r="C14" s="60"/>
      <c r="D14" s="60"/>
      <c r="E14" s="60"/>
      <c r="F14" s="60"/>
    </row>
    <row r="15" spans="1:6" ht="15" x14ac:dyDescent="0.25">
      <c r="A15" s="80" t="s">
        <v>515</v>
      </c>
      <c r="B15" s="60"/>
      <c r="C15" s="60"/>
      <c r="D15" s="60"/>
      <c r="E15" s="60"/>
      <c r="F15" s="60"/>
    </row>
    <row r="16" spans="1:6" ht="15" x14ac:dyDescent="0.25">
      <c r="A16" s="80" t="s">
        <v>516</v>
      </c>
      <c r="B16" s="60"/>
      <c r="C16" s="60"/>
      <c r="D16" s="60"/>
      <c r="E16" s="60"/>
      <c r="F16" s="60"/>
    </row>
    <row r="17" spans="1:6" ht="15" x14ac:dyDescent="0.25">
      <c r="A17" s="80" t="s">
        <v>517</v>
      </c>
      <c r="B17" s="60"/>
      <c r="C17" s="60"/>
      <c r="D17" s="60"/>
      <c r="E17" s="60"/>
      <c r="F17" s="60"/>
    </row>
    <row r="18" spans="1:6" ht="15" x14ac:dyDescent="0.25">
      <c r="A18" s="59" t="s">
        <v>519</v>
      </c>
      <c r="B18" s="121"/>
      <c r="C18" s="60"/>
      <c r="D18" s="60"/>
      <c r="E18" s="60"/>
      <c r="F18" s="60"/>
    </row>
    <row r="19" spans="1:6" ht="15" x14ac:dyDescent="0.25">
      <c r="A19" s="59" t="s">
        <v>520</v>
      </c>
      <c r="B19" s="60"/>
      <c r="C19" s="60"/>
      <c r="D19" s="60"/>
      <c r="E19" s="60"/>
      <c r="F19" s="60"/>
    </row>
    <row r="20" spans="1:6" ht="30" x14ac:dyDescent="0.25">
      <c r="A20" s="59" t="s">
        <v>521</v>
      </c>
      <c r="B20" s="122"/>
      <c r="C20" s="122"/>
      <c r="D20" s="122"/>
      <c r="E20" s="122"/>
      <c r="F20" s="122"/>
    </row>
    <row r="21" spans="1:6" ht="30" x14ac:dyDescent="0.25">
      <c r="A21" s="59" t="s">
        <v>522</v>
      </c>
      <c r="B21" s="122"/>
      <c r="C21" s="122"/>
      <c r="D21" s="122"/>
      <c r="E21" s="122"/>
      <c r="F21" s="122"/>
    </row>
    <row r="22" spans="1:6" ht="30" x14ac:dyDescent="0.25">
      <c r="A22" s="59" t="s">
        <v>523</v>
      </c>
      <c r="B22" s="122"/>
      <c r="C22" s="122"/>
      <c r="D22" s="122"/>
      <c r="E22" s="122"/>
      <c r="F22" s="122"/>
    </row>
    <row r="23" spans="1:6" ht="15" x14ac:dyDescent="0.25">
      <c r="A23" s="59" t="s">
        <v>524</v>
      </c>
      <c r="B23" s="122"/>
      <c r="C23" s="122"/>
      <c r="D23" s="122"/>
      <c r="E23" s="122"/>
      <c r="F23" s="122"/>
    </row>
    <row r="24" spans="1:6" ht="15" x14ac:dyDescent="0.25">
      <c r="A24" s="59" t="s">
        <v>525</v>
      </c>
      <c r="B24" s="123"/>
      <c r="C24" s="60"/>
      <c r="D24" s="60"/>
      <c r="E24" s="60"/>
      <c r="F24" s="60"/>
    </row>
    <row r="25" spans="1:6" ht="15" x14ac:dyDescent="0.25">
      <c r="A25" s="59" t="s">
        <v>526</v>
      </c>
      <c r="B25" s="123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527</v>
      </c>
      <c r="B27" s="45"/>
      <c r="C27" s="45"/>
      <c r="D27" s="45"/>
      <c r="E27" s="45"/>
      <c r="F27" s="45"/>
    </row>
    <row r="28" spans="1:6" ht="15" x14ac:dyDescent="0.25">
      <c r="A28" s="59" t="s">
        <v>528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529</v>
      </c>
      <c r="B30" s="45"/>
      <c r="C30" s="45"/>
      <c r="D30" s="45"/>
      <c r="E30" s="45"/>
      <c r="F30" s="45"/>
    </row>
    <row r="31" spans="1:6" ht="15" x14ac:dyDescent="0.25">
      <c r="A31" s="59" t="s">
        <v>514</v>
      </c>
      <c r="B31" s="60"/>
      <c r="C31" s="60"/>
      <c r="D31" s="60"/>
      <c r="E31" s="60"/>
      <c r="F31" s="60"/>
    </row>
    <row r="32" spans="1:6" ht="15" x14ac:dyDescent="0.25">
      <c r="A32" s="59" t="s">
        <v>518</v>
      </c>
      <c r="B32" s="60"/>
      <c r="C32" s="60"/>
      <c r="D32" s="60"/>
      <c r="E32" s="60"/>
      <c r="F32" s="60"/>
    </row>
    <row r="33" spans="1:6" ht="15" x14ac:dyDescent="0.25">
      <c r="A33" s="59" t="s">
        <v>530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531</v>
      </c>
      <c r="B35" s="45"/>
      <c r="C35" s="45"/>
      <c r="D35" s="45"/>
      <c r="E35" s="45"/>
      <c r="F35" s="45"/>
    </row>
    <row r="36" spans="1:6" ht="15" x14ac:dyDescent="0.25">
      <c r="A36" s="59" t="s">
        <v>532</v>
      </c>
      <c r="B36" s="60"/>
      <c r="C36" s="60"/>
      <c r="D36" s="60"/>
      <c r="E36" s="60"/>
      <c r="F36" s="60"/>
    </row>
    <row r="37" spans="1:6" ht="15" x14ac:dyDescent="0.25">
      <c r="A37" s="59" t="s">
        <v>533</v>
      </c>
      <c r="B37" s="60"/>
      <c r="C37" s="60"/>
      <c r="D37" s="60"/>
      <c r="E37" s="60"/>
      <c r="F37" s="60"/>
    </row>
    <row r="38" spans="1:6" ht="15" x14ac:dyDescent="0.25">
      <c r="A38" s="59" t="s">
        <v>534</v>
      </c>
      <c r="B38" s="123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536</v>
      </c>
      <c r="B42" s="45"/>
      <c r="C42" s="45"/>
      <c r="D42" s="45"/>
      <c r="E42" s="45"/>
      <c r="F42" s="45"/>
    </row>
    <row r="43" spans="1:6" ht="15" x14ac:dyDescent="0.25">
      <c r="A43" s="59" t="s">
        <v>537</v>
      </c>
      <c r="B43" s="60"/>
      <c r="C43" s="60"/>
      <c r="D43" s="60"/>
      <c r="E43" s="60"/>
      <c r="F43" s="60"/>
    </row>
    <row r="44" spans="1:6" ht="15" x14ac:dyDescent="0.25">
      <c r="A44" s="59" t="s">
        <v>538</v>
      </c>
      <c r="B44" s="60"/>
      <c r="C44" s="60"/>
      <c r="D44" s="60"/>
      <c r="E44" s="60"/>
      <c r="F44" s="60"/>
    </row>
    <row r="45" spans="1:6" ht="15" x14ac:dyDescent="0.25">
      <c r="A45" s="59" t="s">
        <v>539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540</v>
      </c>
      <c r="B47" s="45"/>
      <c r="C47" s="45"/>
      <c r="D47" s="45"/>
      <c r="E47" s="45"/>
      <c r="F47" s="45"/>
    </row>
    <row r="48" spans="1:6" ht="15" x14ac:dyDescent="0.25">
      <c r="A48" s="59" t="s">
        <v>538</v>
      </c>
      <c r="B48" s="122"/>
      <c r="C48" s="122"/>
      <c r="D48" s="122"/>
      <c r="E48" s="122"/>
      <c r="F48" s="122"/>
    </row>
    <row r="49" spans="1:6" ht="15" x14ac:dyDescent="0.25">
      <c r="A49" s="59" t="s">
        <v>539</v>
      </c>
      <c r="B49" s="122"/>
      <c r="C49" s="122"/>
      <c r="D49" s="122"/>
      <c r="E49" s="122"/>
      <c r="F49" s="122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541</v>
      </c>
      <c r="B51" s="45"/>
      <c r="C51" s="45"/>
      <c r="D51" s="45"/>
      <c r="E51" s="45"/>
      <c r="F51" s="45"/>
    </row>
    <row r="52" spans="1:6" ht="15" x14ac:dyDescent="0.25">
      <c r="A52" s="59" t="s">
        <v>538</v>
      </c>
      <c r="B52" s="60"/>
      <c r="C52" s="60"/>
      <c r="D52" s="60"/>
      <c r="E52" s="60"/>
      <c r="F52" s="60"/>
    </row>
    <row r="53" spans="1:6" ht="15" x14ac:dyDescent="0.25">
      <c r="A53" s="59" t="s">
        <v>539</v>
      </c>
      <c r="B53" s="60"/>
      <c r="C53" s="60"/>
      <c r="D53" s="60"/>
      <c r="E53" s="60"/>
      <c r="F53" s="60"/>
    </row>
    <row r="54" spans="1:6" ht="15" x14ac:dyDescent="0.25">
      <c r="A54" s="59" t="s">
        <v>542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546</v>
      </c>
      <c r="B62" s="123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25">
      <c r="A67" s="119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50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122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09" t="str">
        <f>'Formato 1'!A2</f>
        <v>Procuraduría Auxiliar de Protección a Niñas,Niños y Adolescentes del Municipio de León,Guanajuato</v>
      </c>
      <c r="B2" s="110"/>
      <c r="C2" s="110"/>
      <c r="D2" s="110"/>
      <c r="E2" s="110"/>
      <c r="F2" s="110"/>
      <c r="G2" s="110"/>
      <c r="H2" s="111"/>
    </row>
    <row r="3" spans="1:8" ht="15" customHeight="1" x14ac:dyDescent="0.25">
      <c r="A3" s="112" t="s">
        <v>123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25">
      <c r="A4" s="112" t="str">
        <f>'Formato 1'!A4</f>
        <v>Al 31 de Diciembre de 2024 y al 31 de Marzo de 2025</v>
      </c>
      <c r="B4" s="113"/>
      <c r="C4" s="113"/>
      <c r="D4" s="113"/>
      <c r="E4" s="113"/>
      <c r="F4" s="113"/>
      <c r="G4" s="113"/>
      <c r="H4" s="114"/>
    </row>
    <row r="5" spans="1:8" x14ac:dyDescent="0.25">
      <c r="A5" s="115" t="s">
        <v>2</v>
      </c>
      <c r="B5" s="116"/>
      <c r="C5" s="116"/>
      <c r="D5" s="116"/>
      <c r="E5" s="116"/>
      <c r="F5" s="116"/>
      <c r="G5" s="116"/>
      <c r="H5" s="117"/>
    </row>
    <row r="6" spans="1:8" ht="41.45" customHeight="1" x14ac:dyDescent="0.25">
      <c r="A6" s="5" t="s">
        <v>124</v>
      </c>
      <c r="B6" s="6" t="s">
        <v>586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1"/>
      <c r="B7" s="102"/>
      <c r="C7" s="102"/>
      <c r="D7" s="102"/>
      <c r="E7" s="102"/>
      <c r="F7" s="102"/>
      <c r="G7" s="102"/>
      <c r="H7" s="102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3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4" t="s">
        <v>133</v>
      </c>
      <c r="B10" s="105">
        <v>0</v>
      </c>
      <c r="C10" s="47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</row>
    <row r="11" spans="1:8" x14ac:dyDescent="0.25">
      <c r="A11" s="104" t="s">
        <v>134</v>
      </c>
      <c r="B11" s="105">
        <v>0</v>
      </c>
      <c r="C11" s="47">
        <v>0</v>
      </c>
      <c r="D11" s="105">
        <v>0</v>
      </c>
      <c r="E11" s="105">
        <v>0</v>
      </c>
      <c r="F11" s="105">
        <v>0</v>
      </c>
      <c r="G11" s="47">
        <v>0</v>
      </c>
      <c r="H11" s="47">
        <v>0</v>
      </c>
    </row>
    <row r="12" spans="1:8" ht="16.5" customHeight="1" x14ac:dyDescent="0.25">
      <c r="A12" s="104" t="s">
        <v>135</v>
      </c>
      <c r="B12" s="105">
        <v>0</v>
      </c>
      <c r="C12" s="47">
        <v>0</v>
      </c>
      <c r="D12" s="105">
        <v>0</v>
      </c>
      <c r="E12" s="105">
        <v>0</v>
      </c>
      <c r="F12" s="105">
        <v>0</v>
      </c>
      <c r="G12" s="47">
        <v>0</v>
      </c>
      <c r="H12" s="47">
        <v>0</v>
      </c>
    </row>
    <row r="13" spans="1:8" x14ac:dyDescent="0.25">
      <c r="A13" s="103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4" t="s">
        <v>137</v>
      </c>
      <c r="B14" s="105">
        <v>0</v>
      </c>
      <c r="C14" s="47">
        <v>0</v>
      </c>
      <c r="D14" s="105">
        <v>0</v>
      </c>
      <c r="E14" s="105">
        <v>0</v>
      </c>
      <c r="F14" s="105">
        <v>0</v>
      </c>
      <c r="G14" s="47">
        <v>0</v>
      </c>
      <c r="H14" s="47">
        <v>0</v>
      </c>
    </row>
    <row r="15" spans="1:8" ht="15" customHeight="1" x14ac:dyDescent="0.25">
      <c r="A15" s="104" t="s">
        <v>138</v>
      </c>
      <c r="B15" s="105">
        <v>0</v>
      </c>
      <c r="C15" s="47">
        <v>0</v>
      </c>
      <c r="D15" s="105">
        <v>0</v>
      </c>
      <c r="E15" s="105">
        <v>0</v>
      </c>
      <c r="F15" s="105">
        <v>0</v>
      </c>
      <c r="G15" s="47">
        <v>0</v>
      </c>
      <c r="H15" s="47">
        <v>0</v>
      </c>
    </row>
    <row r="16" spans="1:8" x14ac:dyDescent="0.25">
      <c r="A16" s="104" t="s">
        <v>139</v>
      </c>
      <c r="B16" s="105">
        <v>0</v>
      </c>
      <c r="C16" s="47">
        <v>0</v>
      </c>
      <c r="D16" s="105">
        <v>0</v>
      </c>
      <c r="E16" s="105">
        <v>0</v>
      </c>
      <c r="F16" s="105">
        <v>0</v>
      </c>
      <c r="G16" s="47">
        <v>0</v>
      </c>
      <c r="H16" s="47">
        <v>0</v>
      </c>
    </row>
    <row r="17" spans="1:8" x14ac:dyDescent="0.25">
      <c r="A17" s="106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140</v>
      </c>
      <c r="B18" s="4">
        <v>867691.44</v>
      </c>
      <c r="C18" s="107"/>
      <c r="D18" s="107"/>
      <c r="E18" s="107"/>
      <c r="F18" s="4">
        <v>560619.54</v>
      </c>
      <c r="G18" s="107"/>
      <c r="H18" s="107"/>
    </row>
    <row r="19" spans="1:8" ht="16.5" customHeight="1" x14ac:dyDescent="0.25">
      <c r="A19" s="106"/>
      <c r="B19" s="90"/>
      <c r="C19" s="90"/>
      <c r="D19" s="90"/>
      <c r="E19" s="90"/>
      <c r="F19" s="90"/>
      <c r="G19" s="90"/>
      <c r="H19" s="90"/>
    </row>
    <row r="20" spans="1:8" ht="14.45" customHeight="1" x14ac:dyDescent="0.25">
      <c r="A20" s="8" t="s">
        <v>141</v>
      </c>
      <c r="B20" s="4">
        <f t="shared" ref="B20:H20" si="3">B8+B18</f>
        <v>867691.44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560619.54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6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8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8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8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8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8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8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151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8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8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8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9" spans="1:2" x14ac:dyDescent="0.25">
      <c r="A49" t="s">
        <v>578</v>
      </c>
    </row>
    <row r="50" spans="1:2" x14ac:dyDescent="0.25">
      <c r="A50" s="160" t="s">
        <v>581</v>
      </c>
      <c r="B50" s="160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5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09" t="str">
        <f>'Formato 1'!A2</f>
        <v>Procuraduría Auxiliar de Protección a Niñas,Niños y Adolescentes del Municipio de León,Guanajuato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12" t="s">
        <v>163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x14ac:dyDescent="0.25">
      <c r="A4" s="112" t="s">
        <v>587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574</v>
      </c>
      <c r="J6" s="1" t="s">
        <v>575</v>
      </c>
      <c r="K6" s="1" t="s">
        <v>576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8"/>
      <c r="C8" s="98"/>
      <c r="D8" s="98"/>
      <c r="E8" s="4">
        <f>SUM(E9:E12)</f>
        <v>0</v>
      </c>
      <c r="F8" s="9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9" t="s">
        <v>173</v>
      </c>
      <c r="B9" s="100"/>
      <c r="C9" s="100"/>
      <c r="D9" s="100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9" t="s">
        <v>174</v>
      </c>
      <c r="B10" s="100"/>
      <c r="C10" s="100"/>
      <c r="D10" s="100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9" t="s">
        <v>175</v>
      </c>
      <c r="B11" s="100"/>
      <c r="C11" s="100"/>
      <c r="D11" s="100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9" t="s">
        <v>176</v>
      </c>
      <c r="B12" s="100"/>
      <c r="C12" s="100"/>
      <c r="D12" s="100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8"/>
      <c r="C14" s="98"/>
      <c r="D14" s="98"/>
      <c r="E14" s="4">
        <f>SUM(E15:E18)</f>
        <v>0</v>
      </c>
      <c r="F14" s="9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9" t="s">
        <v>178</v>
      </c>
      <c r="B15" s="100"/>
      <c r="C15" s="100"/>
      <c r="D15" s="100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9" t="s">
        <v>179</v>
      </c>
      <c r="B16" s="100"/>
      <c r="C16" s="100"/>
      <c r="D16" s="100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9" t="s">
        <v>180</v>
      </c>
      <c r="B17" s="100"/>
      <c r="C17" s="100"/>
      <c r="D17" s="100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9" t="s">
        <v>181</v>
      </c>
      <c r="B18" s="100"/>
      <c r="C18" s="100"/>
      <c r="D18" s="100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8"/>
      <c r="C20" s="98"/>
      <c r="D20" s="98"/>
      <c r="E20" s="4">
        <f>SUM(E8,E14)</f>
        <v>0</v>
      </c>
      <c r="F20" s="9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59" t="s">
        <v>579</v>
      </c>
    </row>
    <row r="25" spans="1:11" x14ac:dyDescent="0.25">
      <c r="A25" s="160" t="s">
        <v>581</v>
      </c>
      <c r="B25" s="160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8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183</v>
      </c>
      <c r="B1" s="162"/>
      <c r="C1" s="162"/>
      <c r="D1" s="163"/>
    </row>
    <row r="2" spans="1:4" x14ac:dyDescent="0.25">
      <c r="A2" s="109" t="str">
        <f>'Formato 1'!A2</f>
        <v>Procuraduría Auxiliar de Protección a Niñas,Niños y Adolescentes del Municipio de León,Guanajuato</v>
      </c>
      <c r="B2" s="110"/>
      <c r="C2" s="110"/>
      <c r="D2" s="111"/>
    </row>
    <row r="3" spans="1:4" x14ac:dyDescent="0.25">
      <c r="A3" s="112" t="s">
        <v>184</v>
      </c>
      <c r="B3" s="113"/>
      <c r="C3" s="113"/>
      <c r="D3" s="114"/>
    </row>
    <row r="4" spans="1:4" x14ac:dyDescent="0.25">
      <c r="A4" s="112" t="str">
        <f>'Formato 3'!A4</f>
        <v>Al 31 de Diciembre de 2024 y al 31 de Marzo de 2025(b)</v>
      </c>
      <c r="B4" s="113"/>
      <c r="C4" s="113"/>
      <c r="D4" s="114"/>
    </row>
    <row r="5" spans="1:4" x14ac:dyDescent="0.25">
      <c r="A5" s="115" t="s">
        <v>2</v>
      </c>
      <c r="B5" s="116"/>
      <c r="C5" s="116"/>
      <c r="D5" s="117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50343364.460000001</v>
      </c>
      <c r="C8" s="14">
        <f>SUM(C9:C11)</f>
        <v>4609084.47</v>
      </c>
      <c r="D8" s="14">
        <f>SUM(D9:D11)</f>
        <v>4609084.47</v>
      </c>
    </row>
    <row r="9" spans="1:4" x14ac:dyDescent="0.25">
      <c r="A9" s="58" t="s">
        <v>189</v>
      </c>
      <c r="B9" s="93">
        <v>50343364.460000001</v>
      </c>
      <c r="C9" s="93">
        <v>4609084.47</v>
      </c>
      <c r="D9" s="93">
        <v>4609084.47</v>
      </c>
    </row>
    <row r="10" spans="1:4" x14ac:dyDescent="0.25">
      <c r="A10" s="58" t="s">
        <v>190</v>
      </c>
      <c r="B10" s="93">
        <v>0</v>
      </c>
      <c r="C10" s="93">
        <v>0</v>
      </c>
      <c r="D10" s="93">
        <v>0</v>
      </c>
    </row>
    <row r="11" spans="1:4" x14ac:dyDescent="0.25">
      <c r="A11" s="58" t="s">
        <v>191</v>
      </c>
      <c r="B11" s="93">
        <f>B44</f>
        <v>0</v>
      </c>
      <c r="C11" s="93">
        <f>C44</f>
        <v>0</v>
      </c>
      <c r="D11" s="93">
        <f>D44</f>
        <v>0</v>
      </c>
    </row>
    <row r="12" spans="1:4" x14ac:dyDescent="0.25">
      <c r="A12" s="46"/>
      <c r="B12" s="90"/>
      <c r="C12" s="90"/>
      <c r="D12" s="90"/>
    </row>
    <row r="13" spans="1:4" x14ac:dyDescent="0.25">
      <c r="A13" s="3" t="s">
        <v>192</v>
      </c>
      <c r="B13" s="14">
        <f>B14+B15</f>
        <v>50343364.460000001</v>
      </c>
      <c r="C13" s="14">
        <f>C14+C15</f>
        <v>1743388.73</v>
      </c>
      <c r="D13" s="14">
        <f>D14+D15</f>
        <v>1741061.4</v>
      </c>
    </row>
    <row r="14" spans="1:4" x14ac:dyDescent="0.25">
      <c r="A14" s="58" t="s">
        <v>193</v>
      </c>
      <c r="B14" s="93">
        <v>50343364.460000001</v>
      </c>
      <c r="C14" s="93">
        <v>1743388.73</v>
      </c>
      <c r="D14" s="93">
        <v>1741061.4</v>
      </c>
    </row>
    <row r="15" spans="1:4" x14ac:dyDescent="0.25">
      <c r="A15" s="58" t="s">
        <v>194</v>
      </c>
      <c r="B15" s="93">
        <v>0</v>
      </c>
      <c r="C15" s="93">
        <v>0</v>
      </c>
      <c r="D15" s="93">
        <v>0</v>
      </c>
    </row>
    <row r="16" spans="1:4" x14ac:dyDescent="0.25">
      <c r="A16" s="46"/>
      <c r="B16" s="90"/>
      <c r="C16" s="90"/>
      <c r="D16" s="90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0"/>
      <c r="C20" s="90"/>
      <c r="D20" s="90"/>
    </row>
    <row r="21" spans="1:4" x14ac:dyDescent="0.25">
      <c r="A21" s="3" t="s">
        <v>198</v>
      </c>
      <c r="B21" s="14">
        <f>B8-B13+B17</f>
        <v>0</v>
      </c>
      <c r="C21" s="14">
        <f>C8-C13+C17</f>
        <v>2865695.7399999998</v>
      </c>
      <c r="D21" s="14">
        <f>D8-D13+D17</f>
        <v>2868023.07</v>
      </c>
    </row>
    <row r="22" spans="1:4" x14ac:dyDescent="0.25">
      <c r="A22" s="3"/>
      <c r="B22" s="90"/>
      <c r="C22" s="90"/>
      <c r="D22" s="90"/>
    </row>
    <row r="23" spans="1:4" x14ac:dyDescent="0.25">
      <c r="A23" s="3" t="s">
        <v>199</v>
      </c>
      <c r="B23" s="14">
        <f>B21-B11</f>
        <v>0</v>
      </c>
      <c r="C23" s="14">
        <f>C21-C11</f>
        <v>2865695.7399999998</v>
      </c>
      <c r="D23" s="14">
        <f>D21-D11</f>
        <v>2868023.07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2865695.7399999998</v>
      </c>
      <c r="D25" s="14">
        <f>D23-D17</f>
        <v>2868023.07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2865695.7399999998</v>
      </c>
      <c r="D33" s="4">
        <f>D25+D29</f>
        <v>2868023.07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4" t="s">
        <v>216</v>
      </c>
      <c r="B48" s="95">
        <f>B9</f>
        <v>50343364.460000001</v>
      </c>
      <c r="C48" s="95">
        <f>C9</f>
        <v>4609084.47</v>
      </c>
      <c r="D48" s="95">
        <f>D9</f>
        <v>4609084.47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6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6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50343364.460000001</v>
      </c>
      <c r="C53" s="47">
        <f>C14</f>
        <v>1743388.73</v>
      </c>
      <c r="D53" s="47">
        <f>D14</f>
        <v>1741061.4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2865695.7399999998</v>
      </c>
      <c r="D57" s="4">
        <f>D48+D49-D53+D55</f>
        <v>2868023.07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2865695.7399999998</v>
      </c>
      <c r="D59" s="4">
        <f>D57-D49</f>
        <v>2868023.07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4" t="s">
        <v>190</v>
      </c>
      <c r="B63" s="97">
        <f>B10</f>
        <v>0</v>
      </c>
      <c r="C63" s="97">
        <f>C10</f>
        <v>0</v>
      </c>
      <c r="D63" s="97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6" t="s">
        <v>211</v>
      </c>
      <c r="B65" s="93">
        <v>0</v>
      </c>
      <c r="C65" s="93">
        <v>0</v>
      </c>
      <c r="D65" s="93">
        <v>0</v>
      </c>
    </row>
    <row r="66" spans="1:4" x14ac:dyDescent="0.25">
      <c r="A66" s="96" t="s">
        <v>214</v>
      </c>
      <c r="B66" s="93">
        <v>0</v>
      </c>
      <c r="C66" s="93">
        <v>0</v>
      </c>
      <c r="D66" s="93">
        <v>0</v>
      </c>
    </row>
    <row r="67" spans="1:4" x14ac:dyDescent="0.25">
      <c r="A67" s="45"/>
      <c r="B67" s="90"/>
      <c r="C67" s="90"/>
      <c r="D67" s="90"/>
    </row>
    <row r="68" spans="1:4" x14ac:dyDescent="0.25">
      <c r="A68" s="58" t="s">
        <v>221</v>
      </c>
      <c r="B68" s="93">
        <f>B15</f>
        <v>0</v>
      </c>
      <c r="C68" s="93">
        <f>C15</f>
        <v>0</v>
      </c>
      <c r="D68" s="93">
        <f>D15</f>
        <v>0</v>
      </c>
    </row>
    <row r="69" spans="1:4" x14ac:dyDescent="0.25">
      <c r="A69" s="45"/>
      <c r="B69" s="90"/>
      <c r="C69" s="90"/>
      <c r="D69" s="90"/>
    </row>
    <row r="70" spans="1:4" x14ac:dyDescent="0.25">
      <c r="A70" s="58" t="s">
        <v>197</v>
      </c>
      <c r="B70" s="16">
        <v>0</v>
      </c>
      <c r="C70" s="93">
        <f>C19</f>
        <v>0</v>
      </c>
      <c r="D70" s="93">
        <f>D19</f>
        <v>0</v>
      </c>
    </row>
    <row r="71" spans="1:4" x14ac:dyDescent="0.25">
      <c r="A71" s="45"/>
      <c r="B71" s="90"/>
      <c r="C71" s="90"/>
      <c r="D71" s="90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0"/>
      <c r="C73" s="90"/>
      <c r="D73" s="90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t="s">
        <v>580</v>
      </c>
    </row>
    <row r="78" spans="1:4" x14ac:dyDescent="0.25">
      <c r="A78" s="160" t="s">
        <v>581</v>
      </c>
      <c r="B78" s="160"/>
    </row>
  </sheetData>
  <mergeCells count="1">
    <mergeCell ref="A1:D1"/>
  </mergeCells>
  <dataValidations disablePrompts="1"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80"/>
  <sheetViews>
    <sheetView showGridLines="0" topLeftCell="A46" zoomScale="75" zoomScaleNormal="75" workbookViewId="0">
      <selection activeCell="B90" sqref="B9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224</v>
      </c>
      <c r="B1" s="162"/>
      <c r="C1" s="162"/>
      <c r="D1" s="162"/>
      <c r="E1" s="162"/>
      <c r="F1" s="162"/>
      <c r="G1" s="163"/>
    </row>
    <row r="2" spans="1:7" x14ac:dyDescent="0.25">
      <c r="A2" s="109" t="str">
        <f>'Formato 1'!A2</f>
        <v>Procuraduría Auxiliar de Protección a Niñas,Niños y Adolescentes del Municipio de León,Guanajuato</v>
      </c>
      <c r="B2" s="110"/>
      <c r="C2" s="110"/>
      <c r="D2" s="110"/>
      <c r="E2" s="110"/>
      <c r="F2" s="110"/>
      <c r="G2" s="111"/>
    </row>
    <row r="3" spans="1:7" x14ac:dyDescent="0.25">
      <c r="A3" s="112" t="s">
        <v>225</v>
      </c>
      <c r="B3" s="113"/>
      <c r="C3" s="113"/>
      <c r="D3" s="113"/>
      <c r="E3" s="113"/>
      <c r="F3" s="113"/>
      <c r="G3" s="114"/>
    </row>
    <row r="4" spans="1:7" x14ac:dyDescent="0.25">
      <c r="A4" s="112" t="str">
        <f>'Formato 3'!A4</f>
        <v>Al 31 de Diciembre de 2024 y al 31 de Marzo de 2025(b)</v>
      </c>
      <c r="B4" s="113"/>
      <c r="C4" s="113"/>
      <c r="D4" s="113"/>
      <c r="E4" s="113"/>
      <c r="F4" s="113"/>
      <c r="G4" s="114"/>
    </row>
    <row r="5" spans="1:7" x14ac:dyDescent="0.25">
      <c r="A5" s="115" t="s">
        <v>2</v>
      </c>
      <c r="B5" s="116"/>
      <c r="C5" s="116"/>
      <c r="D5" s="116"/>
      <c r="E5" s="116"/>
      <c r="F5" s="116"/>
      <c r="G5" s="117"/>
    </row>
    <row r="6" spans="1:7" x14ac:dyDescent="0.25">
      <c r="A6" s="165" t="s">
        <v>226</v>
      </c>
      <c r="B6" s="167" t="s">
        <v>227</v>
      </c>
      <c r="C6" s="167"/>
      <c r="D6" s="167"/>
      <c r="E6" s="167"/>
      <c r="F6" s="167"/>
      <c r="G6" s="167" t="s">
        <v>228</v>
      </c>
    </row>
    <row r="7" spans="1:7" ht="30" x14ac:dyDescent="0.25">
      <c r="A7" s="16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7"/>
    </row>
    <row r="8" spans="1:7" x14ac:dyDescent="0.25">
      <c r="A8" s="26" t="s">
        <v>233</v>
      </c>
      <c r="B8" s="90"/>
      <c r="C8" s="90"/>
      <c r="D8" s="90"/>
      <c r="E8" s="90"/>
      <c r="F8" s="90"/>
      <c r="G8" s="90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1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50343364.460000001</v>
      </c>
      <c r="C34" s="47">
        <v>-38959966.060000002</v>
      </c>
      <c r="D34" s="47">
        <v>11383398.4</v>
      </c>
      <c r="E34" s="47">
        <v>4609084.47</v>
      </c>
      <c r="F34" s="47">
        <v>4609084.47</v>
      </c>
      <c r="G34" s="47">
        <f t="shared" si="4"/>
        <v>-45734279.990000002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50343364.460000001</v>
      </c>
      <c r="C41" s="4">
        <f t="shared" si="7"/>
        <v>-38959966.060000002</v>
      </c>
      <c r="D41" s="4">
        <f t="shared" si="7"/>
        <v>11383398.4</v>
      </c>
      <c r="E41" s="4">
        <f t="shared" si="7"/>
        <v>4609084.47</v>
      </c>
      <c r="F41" s="4">
        <f t="shared" si="7"/>
        <v>4609084.47</v>
      </c>
      <c r="G41" s="4">
        <f t="shared" si="7"/>
        <v>-45734279.990000002</v>
      </c>
    </row>
    <row r="42" spans="1:7" x14ac:dyDescent="0.25">
      <c r="A42" s="3" t="s">
        <v>266</v>
      </c>
      <c r="B42" s="92"/>
      <c r="C42" s="92"/>
      <c r="D42" s="92"/>
      <c r="E42" s="92"/>
      <c r="F42" s="92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ref="G62" si="14">F62-B62</f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5">B45+B54+B59+B62+B63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6">B68</f>
        <v>0</v>
      </c>
      <c r="C67" s="4">
        <f t="shared" si="16"/>
        <v>0</v>
      </c>
      <c r="D67" s="4">
        <f t="shared" si="16"/>
        <v>0</v>
      </c>
      <c r="E67" s="4">
        <f t="shared" si="16"/>
        <v>0</v>
      </c>
      <c r="F67" s="4">
        <f t="shared" si="16"/>
        <v>0</v>
      </c>
      <c r="G67" s="4">
        <f t="shared" si="16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7">B41+B65+B67</f>
        <v>50343364.460000001</v>
      </c>
      <c r="C70" s="4">
        <f t="shared" si="17"/>
        <v>-38959966.060000002</v>
      </c>
      <c r="D70" s="4">
        <f t="shared" si="17"/>
        <v>11383398.4</v>
      </c>
      <c r="E70" s="4">
        <f t="shared" si="17"/>
        <v>4609084.47</v>
      </c>
      <c r="F70" s="4">
        <f t="shared" si="17"/>
        <v>4609084.47</v>
      </c>
      <c r="G70" s="4">
        <f t="shared" si="17"/>
        <v>-45734279.990000002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8">B73+B74</f>
        <v>0</v>
      </c>
      <c r="C75" s="4">
        <f t="shared" si="18"/>
        <v>0</v>
      </c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160" t="s">
        <v>581</v>
      </c>
    </row>
    <row r="80" spans="1:7" x14ac:dyDescent="0.25">
      <c r="B80" s="16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1 G9:G15 G60:G61 G55:G58 G38:G53 B63:F75 B35:F58 G63:G76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2"/>
  <sheetViews>
    <sheetView showGridLines="0" topLeftCell="A123" zoomScale="75" zoomScaleNormal="75" workbookViewId="0">
      <selection activeCell="B167" sqref="B16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295</v>
      </c>
      <c r="B1" s="162"/>
      <c r="C1" s="162"/>
      <c r="D1" s="162"/>
      <c r="E1" s="162"/>
      <c r="F1" s="162"/>
      <c r="G1" s="163"/>
    </row>
    <row r="2" spans="1:7" x14ac:dyDescent="0.25">
      <c r="A2" s="124" t="str">
        <f>'Formato 1'!A2</f>
        <v>Procuraduría Auxiliar de Protección a Niñas,Niños y Adolescentes del Municipio de León,Guanajuato</v>
      </c>
      <c r="B2" s="124"/>
      <c r="C2" s="124"/>
      <c r="D2" s="124"/>
      <c r="E2" s="124"/>
      <c r="F2" s="124"/>
      <c r="G2" s="124"/>
    </row>
    <row r="3" spans="1:7" x14ac:dyDescent="0.25">
      <c r="A3" s="125" t="s">
        <v>296</v>
      </c>
      <c r="B3" s="125"/>
      <c r="C3" s="125"/>
      <c r="D3" s="125"/>
      <c r="E3" s="125"/>
      <c r="F3" s="125"/>
      <c r="G3" s="125"/>
    </row>
    <row r="4" spans="1:7" x14ac:dyDescent="0.25">
      <c r="A4" s="125" t="s">
        <v>297</v>
      </c>
      <c r="B4" s="125"/>
      <c r="C4" s="125"/>
      <c r="D4" s="125"/>
      <c r="E4" s="125"/>
      <c r="F4" s="125"/>
      <c r="G4" s="125"/>
    </row>
    <row r="5" spans="1:7" x14ac:dyDescent="0.25">
      <c r="A5" s="125" t="str">
        <f>'Formato 3'!A4</f>
        <v>Al 31 de Diciembre de 2024 y al 31 de Marzo de 2025(b)</v>
      </c>
      <c r="B5" s="125"/>
      <c r="C5" s="125"/>
      <c r="D5" s="125"/>
      <c r="E5" s="125"/>
      <c r="F5" s="125"/>
      <c r="G5" s="125"/>
    </row>
    <row r="6" spans="1:7" x14ac:dyDescent="0.25">
      <c r="A6" s="126" t="s">
        <v>2</v>
      </c>
      <c r="B6" s="126"/>
      <c r="C6" s="126"/>
      <c r="D6" s="126"/>
      <c r="E6" s="126"/>
      <c r="F6" s="126"/>
      <c r="G6" s="126"/>
    </row>
    <row r="7" spans="1:7" x14ac:dyDescent="0.25">
      <c r="A7" s="168" t="s">
        <v>4</v>
      </c>
      <c r="B7" s="168" t="s">
        <v>298</v>
      </c>
      <c r="C7" s="168"/>
      <c r="D7" s="168"/>
      <c r="E7" s="168"/>
      <c r="F7" s="168"/>
      <c r="G7" s="169" t="s">
        <v>299</v>
      </c>
    </row>
    <row r="8" spans="1:7" ht="30" x14ac:dyDescent="0.25">
      <c r="A8" s="16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8"/>
    </row>
    <row r="9" spans="1:7" x14ac:dyDescent="0.25">
      <c r="A9" s="27" t="s">
        <v>304</v>
      </c>
      <c r="B9" s="83">
        <f t="shared" ref="B9:F9" si="0">SUM(B10,B18,B28,B38,B48,B58,B62,B71,B75)</f>
        <v>50343364.460000001</v>
      </c>
      <c r="C9" s="83">
        <f>SUM(C10,C18,C28,C38,C48,C58,C62,C71,C75)</f>
        <v>-38959966.060000002</v>
      </c>
      <c r="D9" s="83">
        <f t="shared" si="0"/>
        <v>11383398.4</v>
      </c>
      <c r="E9" s="83">
        <f t="shared" si="0"/>
        <v>1743388.73</v>
      </c>
      <c r="F9" s="83">
        <f t="shared" si="0"/>
        <v>1741061.4</v>
      </c>
      <c r="G9" s="83">
        <f>SUM(G10,G18,G28,G38,G48,G58,G62,G71,G75)</f>
        <v>9640009.6699999999</v>
      </c>
    </row>
    <row r="10" spans="1:7" x14ac:dyDescent="0.25">
      <c r="A10" s="84" t="s">
        <v>305</v>
      </c>
      <c r="B10" s="83">
        <f t="shared" ref="B10:F10" si="1">SUM(B11:B17)</f>
        <v>38052293.82</v>
      </c>
      <c r="C10" s="83">
        <f t="shared" si="1"/>
        <v>-38052293.82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>SUM(G11:G17)</f>
        <v>0</v>
      </c>
    </row>
    <row r="11" spans="1:7" x14ac:dyDescent="0.25">
      <c r="A11" s="85" t="s">
        <v>306</v>
      </c>
      <c r="B11" s="200">
        <v>26079843.760000002</v>
      </c>
      <c r="C11" s="198">
        <v>-26079843.760000002</v>
      </c>
      <c r="D11" s="198">
        <v>0</v>
      </c>
      <c r="E11" s="198">
        <v>0</v>
      </c>
      <c r="F11" s="198">
        <v>0</v>
      </c>
      <c r="G11" s="198">
        <v>0</v>
      </c>
    </row>
    <row r="12" spans="1:7" x14ac:dyDescent="0.25">
      <c r="A12" s="85" t="s">
        <v>307</v>
      </c>
      <c r="B12" s="200">
        <v>0</v>
      </c>
      <c r="C12" s="198">
        <v>0</v>
      </c>
      <c r="D12" s="198">
        <v>0</v>
      </c>
      <c r="E12" s="198">
        <v>0</v>
      </c>
      <c r="F12" s="198">
        <v>0</v>
      </c>
      <c r="G12" s="198">
        <v>0</v>
      </c>
    </row>
    <row r="13" spans="1:7" x14ac:dyDescent="0.25">
      <c r="A13" s="85" t="s">
        <v>308</v>
      </c>
      <c r="B13" s="200">
        <v>3534134.53</v>
      </c>
      <c r="C13" s="198">
        <v>-3534134.53</v>
      </c>
      <c r="D13" s="198">
        <v>0</v>
      </c>
      <c r="E13" s="198">
        <v>0</v>
      </c>
      <c r="F13" s="198">
        <v>0</v>
      </c>
      <c r="G13" s="198">
        <v>0</v>
      </c>
    </row>
    <row r="14" spans="1:7" x14ac:dyDescent="0.25">
      <c r="A14" s="85" t="s">
        <v>309</v>
      </c>
      <c r="B14" s="200">
        <v>6454789.8799999999</v>
      </c>
      <c r="C14" s="198">
        <v>-6454789.8799999999</v>
      </c>
      <c r="D14" s="198">
        <v>0</v>
      </c>
      <c r="E14" s="198">
        <v>0</v>
      </c>
      <c r="F14" s="198">
        <v>0</v>
      </c>
      <c r="G14" s="198">
        <v>0</v>
      </c>
    </row>
    <row r="15" spans="1:7" x14ac:dyDescent="0.25">
      <c r="A15" s="85" t="s">
        <v>310</v>
      </c>
      <c r="B15" s="200">
        <v>1979903.65</v>
      </c>
      <c r="C15" s="198">
        <v>-1979903.65</v>
      </c>
      <c r="D15" s="198">
        <v>0</v>
      </c>
      <c r="E15" s="198">
        <v>0</v>
      </c>
      <c r="F15" s="198">
        <v>0</v>
      </c>
      <c r="G15" s="198">
        <v>0</v>
      </c>
    </row>
    <row r="16" spans="1:7" x14ac:dyDescent="0.25">
      <c r="A16" s="85" t="s">
        <v>311</v>
      </c>
      <c r="B16" s="198">
        <v>3622</v>
      </c>
      <c r="C16" s="198">
        <v>-3622</v>
      </c>
      <c r="D16" s="198">
        <v>0</v>
      </c>
      <c r="E16" s="198">
        <v>0</v>
      </c>
      <c r="F16" s="198">
        <v>0</v>
      </c>
      <c r="G16" s="198">
        <v>0</v>
      </c>
    </row>
    <row r="17" spans="1:7" x14ac:dyDescent="0.25">
      <c r="A17" s="85" t="s">
        <v>312</v>
      </c>
      <c r="B17" s="198">
        <v>0</v>
      </c>
      <c r="C17" s="198">
        <v>0</v>
      </c>
      <c r="D17" s="198">
        <v>0</v>
      </c>
      <c r="E17" s="198">
        <v>0</v>
      </c>
      <c r="F17" s="198">
        <v>0</v>
      </c>
      <c r="G17" s="198">
        <v>0</v>
      </c>
    </row>
    <row r="18" spans="1:7" x14ac:dyDescent="0.25">
      <c r="A18" s="84" t="s">
        <v>313</v>
      </c>
      <c r="B18" s="83">
        <f t="shared" ref="B18:G18" si="2">SUM(B19:B27)</f>
        <v>1396564.11</v>
      </c>
      <c r="C18" s="83">
        <f t="shared" si="2"/>
        <v>0</v>
      </c>
      <c r="D18" s="83">
        <f t="shared" si="2"/>
        <v>1396564.11</v>
      </c>
      <c r="E18" s="83">
        <f t="shared" si="2"/>
        <v>110582.23</v>
      </c>
      <c r="F18" s="83">
        <f t="shared" si="2"/>
        <v>110581.93000000001</v>
      </c>
      <c r="G18" s="83">
        <f t="shared" si="2"/>
        <v>1285981.8799999999</v>
      </c>
    </row>
    <row r="19" spans="1:7" x14ac:dyDescent="0.25">
      <c r="A19" s="85" t="s">
        <v>314</v>
      </c>
      <c r="B19" s="198">
        <v>618294.68999999994</v>
      </c>
      <c r="C19" s="200">
        <v>0</v>
      </c>
      <c r="D19" s="200">
        <v>618294.68999999994</v>
      </c>
      <c r="E19" s="200">
        <v>59176.62</v>
      </c>
      <c r="F19" s="200">
        <v>59176.32</v>
      </c>
      <c r="G19" s="198">
        <v>559118.06999999995</v>
      </c>
    </row>
    <row r="20" spans="1:7" x14ac:dyDescent="0.25">
      <c r="A20" s="85" t="s">
        <v>315</v>
      </c>
      <c r="B20" s="198">
        <v>1000</v>
      </c>
      <c r="C20" s="200">
        <v>0</v>
      </c>
      <c r="D20" s="198">
        <v>1000</v>
      </c>
      <c r="E20" s="198">
        <v>0</v>
      </c>
      <c r="F20" s="198">
        <v>0</v>
      </c>
      <c r="G20" s="198">
        <v>1000</v>
      </c>
    </row>
    <row r="21" spans="1:7" x14ac:dyDescent="0.25">
      <c r="A21" s="85" t="s">
        <v>316</v>
      </c>
      <c r="B21" s="198">
        <v>0</v>
      </c>
      <c r="C21" s="200">
        <v>0</v>
      </c>
      <c r="D21" s="198">
        <v>0</v>
      </c>
      <c r="E21" s="198">
        <v>0</v>
      </c>
      <c r="F21" s="198">
        <v>0</v>
      </c>
      <c r="G21" s="198">
        <v>0</v>
      </c>
    </row>
    <row r="22" spans="1:7" x14ac:dyDescent="0.25">
      <c r="A22" s="85" t="s">
        <v>317</v>
      </c>
      <c r="B22" s="198">
        <v>13895.4</v>
      </c>
      <c r="C22" s="200">
        <v>0</v>
      </c>
      <c r="D22" s="198">
        <v>13895.4</v>
      </c>
      <c r="E22" s="198">
        <v>0</v>
      </c>
      <c r="F22" s="198">
        <v>0</v>
      </c>
      <c r="G22" s="198">
        <v>13895.4</v>
      </c>
    </row>
    <row r="23" spans="1:7" x14ac:dyDescent="0.25">
      <c r="A23" s="85" t="s">
        <v>318</v>
      </c>
      <c r="B23" s="198">
        <v>15028.96</v>
      </c>
      <c r="C23" s="200">
        <v>0</v>
      </c>
      <c r="D23" s="198">
        <v>15028.96</v>
      </c>
      <c r="E23" s="198">
        <v>0</v>
      </c>
      <c r="F23" s="198">
        <v>0</v>
      </c>
      <c r="G23" s="198">
        <v>15028.96</v>
      </c>
    </row>
    <row r="24" spans="1:7" x14ac:dyDescent="0.25">
      <c r="A24" s="85" t="s">
        <v>319</v>
      </c>
      <c r="B24" s="198">
        <v>409665.6</v>
      </c>
      <c r="C24" s="200">
        <v>0</v>
      </c>
      <c r="D24" s="198">
        <v>409665.6</v>
      </c>
      <c r="E24" s="198">
        <v>46788.41</v>
      </c>
      <c r="F24" s="198">
        <v>46788.41</v>
      </c>
      <c r="G24" s="198">
        <v>362877.19</v>
      </c>
    </row>
    <row r="25" spans="1:7" x14ac:dyDescent="0.25">
      <c r="A25" s="85" t="s">
        <v>320</v>
      </c>
      <c r="B25" s="198">
        <v>255483.1</v>
      </c>
      <c r="C25" s="200">
        <v>0</v>
      </c>
      <c r="D25" s="198">
        <v>255483.1</v>
      </c>
      <c r="E25" s="198">
        <v>0</v>
      </c>
      <c r="F25" s="198">
        <v>0</v>
      </c>
      <c r="G25" s="198">
        <v>255483.1</v>
      </c>
    </row>
    <row r="26" spans="1:7" x14ac:dyDescent="0.25">
      <c r="A26" s="85" t="s">
        <v>321</v>
      </c>
      <c r="B26" s="198">
        <v>0</v>
      </c>
      <c r="C26" s="198">
        <v>0</v>
      </c>
      <c r="D26" s="198">
        <v>0</v>
      </c>
      <c r="E26" s="198">
        <v>0</v>
      </c>
      <c r="F26" s="198">
        <v>0</v>
      </c>
      <c r="G26" s="198">
        <v>0</v>
      </c>
    </row>
    <row r="27" spans="1:7" x14ac:dyDescent="0.25">
      <c r="A27" s="85" t="s">
        <v>322</v>
      </c>
      <c r="B27" s="198">
        <v>83196.36</v>
      </c>
      <c r="C27" s="198">
        <v>0</v>
      </c>
      <c r="D27" s="198">
        <v>83196.36</v>
      </c>
      <c r="E27" s="198">
        <v>4617.2</v>
      </c>
      <c r="F27" s="198">
        <v>4617.2</v>
      </c>
      <c r="G27" s="198">
        <v>78579.16</v>
      </c>
    </row>
    <row r="28" spans="1:7" x14ac:dyDescent="0.25">
      <c r="A28" s="84" t="s">
        <v>323</v>
      </c>
      <c r="B28" s="83">
        <f t="shared" ref="B28:F28" si="3">SUM(B29:B37)</f>
        <v>3960849.5300000003</v>
      </c>
      <c r="C28" s="83">
        <f t="shared" si="3"/>
        <v>-907672.24</v>
      </c>
      <c r="D28" s="83">
        <f t="shared" si="3"/>
        <v>3053177.29</v>
      </c>
      <c r="E28" s="83">
        <f t="shared" si="3"/>
        <v>122113.62</v>
      </c>
      <c r="F28" s="83">
        <f t="shared" si="3"/>
        <v>121830.59</v>
      </c>
      <c r="G28" s="83">
        <f>SUM(G29:G37)</f>
        <v>2931063.67</v>
      </c>
    </row>
    <row r="29" spans="1:7" x14ac:dyDescent="0.25">
      <c r="A29" s="85" t="s">
        <v>324</v>
      </c>
      <c r="B29" s="198">
        <v>201251.6</v>
      </c>
      <c r="C29" s="198">
        <v>0</v>
      </c>
      <c r="D29" s="198">
        <v>201251.6</v>
      </c>
      <c r="E29" s="198">
        <v>9599.7199999999993</v>
      </c>
      <c r="F29" s="198">
        <v>9599.7199999999993</v>
      </c>
      <c r="G29" s="198">
        <v>191651.88</v>
      </c>
    </row>
    <row r="30" spans="1:7" x14ac:dyDescent="0.25">
      <c r="A30" s="85" t="s">
        <v>325</v>
      </c>
      <c r="B30" s="200">
        <v>444172.41</v>
      </c>
      <c r="C30" s="198">
        <v>0</v>
      </c>
      <c r="D30" s="198">
        <v>444172.41</v>
      </c>
      <c r="E30" s="198">
        <v>8225</v>
      </c>
      <c r="F30" s="198">
        <v>8225</v>
      </c>
      <c r="G30" s="198">
        <v>435947.41</v>
      </c>
    </row>
    <row r="31" spans="1:7" x14ac:dyDescent="0.25">
      <c r="A31" s="85" t="s">
        <v>326</v>
      </c>
      <c r="B31" s="200">
        <v>1197144</v>
      </c>
      <c r="C31" s="198">
        <v>0</v>
      </c>
      <c r="D31" s="198">
        <v>1197144</v>
      </c>
      <c r="E31" s="198">
        <v>51236.49</v>
      </c>
      <c r="F31" s="198">
        <v>51236.49</v>
      </c>
      <c r="G31" s="198">
        <v>1145907.51</v>
      </c>
    </row>
    <row r="32" spans="1:7" x14ac:dyDescent="0.25">
      <c r="A32" s="85" t="s">
        <v>327</v>
      </c>
      <c r="B32" s="200">
        <v>97964</v>
      </c>
      <c r="C32" s="198">
        <v>0</v>
      </c>
      <c r="D32" s="198">
        <v>97964</v>
      </c>
      <c r="E32" s="198">
        <v>2391.09</v>
      </c>
      <c r="F32" s="198">
        <v>2108.06</v>
      </c>
      <c r="G32" s="198">
        <v>95572.91</v>
      </c>
    </row>
    <row r="33" spans="1:7" ht="14.45" customHeight="1" x14ac:dyDescent="0.25">
      <c r="A33" s="85" t="s">
        <v>328</v>
      </c>
      <c r="B33" s="200">
        <v>980000.76</v>
      </c>
      <c r="C33" s="198">
        <v>0</v>
      </c>
      <c r="D33" s="198">
        <v>980000.76</v>
      </c>
      <c r="E33" s="198">
        <v>44146.5</v>
      </c>
      <c r="F33" s="198">
        <v>44146.5</v>
      </c>
      <c r="G33" s="198">
        <v>935854.26</v>
      </c>
    </row>
    <row r="34" spans="1:7" ht="14.45" customHeight="1" x14ac:dyDescent="0.25">
      <c r="A34" s="85" t="s">
        <v>329</v>
      </c>
      <c r="B34" s="200">
        <v>0</v>
      </c>
      <c r="C34" s="198">
        <v>0</v>
      </c>
      <c r="D34" s="198">
        <v>0</v>
      </c>
      <c r="E34" s="198">
        <v>0</v>
      </c>
      <c r="F34" s="198">
        <v>0</v>
      </c>
      <c r="G34" s="198">
        <v>0</v>
      </c>
    </row>
    <row r="35" spans="1:7" ht="14.45" customHeight="1" x14ac:dyDescent="0.25">
      <c r="A35" s="85" t="s">
        <v>330</v>
      </c>
      <c r="B35" s="200">
        <v>47000</v>
      </c>
      <c r="C35" s="198">
        <v>0</v>
      </c>
      <c r="D35" s="198">
        <v>47000</v>
      </c>
      <c r="E35" s="198">
        <v>2135.8200000000002</v>
      </c>
      <c r="F35" s="198">
        <v>2135.8200000000002</v>
      </c>
      <c r="G35" s="198">
        <v>44864.18</v>
      </c>
    </row>
    <row r="36" spans="1:7" ht="14.45" customHeight="1" x14ac:dyDescent="0.25">
      <c r="A36" s="85" t="s">
        <v>331</v>
      </c>
      <c r="B36" s="200">
        <v>79144.52</v>
      </c>
      <c r="C36" s="198">
        <v>0</v>
      </c>
      <c r="D36" s="198">
        <v>79144.52</v>
      </c>
      <c r="E36" s="198">
        <v>1508</v>
      </c>
      <c r="F36" s="198">
        <v>1508</v>
      </c>
      <c r="G36" s="198">
        <v>77636.52</v>
      </c>
    </row>
    <row r="37" spans="1:7" ht="14.45" customHeight="1" x14ac:dyDescent="0.25">
      <c r="A37" s="85" t="s">
        <v>332</v>
      </c>
      <c r="B37" s="200">
        <v>914172.24</v>
      </c>
      <c r="C37" s="200">
        <v>-907672.24</v>
      </c>
      <c r="D37" s="200">
        <v>6500</v>
      </c>
      <c r="E37" s="200">
        <v>2871</v>
      </c>
      <c r="F37" s="200">
        <v>2871</v>
      </c>
      <c r="G37" s="198">
        <v>3629</v>
      </c>
    </row>
    <row r="38" spans="1:7" x14ac:dyDescent="0.25">
      <c r="A38" s="84" t="s">
        <v>333</v>
      </c>
      <c r="B38" s="83">
        <f t="shared" ref="B38:G38" si="4">SUM(B39:B47)</f>
        <v>5338500</v>
      </c>
      <c r="C38" s="83">
        <f t="shared" si="4"/>
        <v>0</v>
      </c>
      <c r="D38" s="83">
        <f t="shared" si="4"/>
        <v>5338500</v>
      </c>
      <c r="E38" s="83">
        <f t="shared" si="4"/>
        <v>1510692.88</v>
      </c>
      <c r="F38" s="83">
        <f t="shared" si="4"/>
        <v>1508648.88</v>
      </c>
      <c r="G38" s="83">
        <f t="shared" si="4"/>
        <v>3827807.12</v>
      </c>
    </row>
    <row r="39" spans="1:7" x14ac:dyDescent="0.25">
      <c r="A39" s="85" t="s">
        <v>334</v>
      </c>
      <c r="B39" s="198">
        <v>0</v>
      </c>
      <c r="C39" s="198">
        <v>0</v>
      </c>
      <c r="D39" s="198">
        <v>0</v>
      </c>
      <c r="E39" s="198">
        <v>0</v>
      </c>
      <c r="F39" s="198">
        <v>0</v>
      </c>
      <c r="G39" s="198">
        <v>0</v>
      </c>
    </row>
    <row r="40" spans="1:7" x14ac:dyDescent="0.25">
      <c r="A40" s="85" t="s">
        <v>335</v>
      </c>
      <c r="B40" s="198">
        <v>0</v>
      </c>
      <c r="C40" s="198">
        <v>0</v>
      </c>
      <c r="D40" s="198">
        <v>0</v>
      </c>
      <c r="E40" s="198">
        <v>0</v>
      </c>
      <c r="F40" s="198">
        <v>0</v>
      </c>
      <c r="G40" s="198">
        <v>0</v>
      </c>
    </row>
    <row r="41" spans="1:7" x14ac:dyDescent="0.25">
      <c r="A41" s="85" t="s">
        <v>336</v>
      </c>
      <c r="B41" s="198">
        <v>0</v>
      </c>
      <c r="C41" s="198">
        <v>0</v>
      </c>
      <c r="D41" s="198">
        <v>0</v>
      </c>
      <c r="E41" s="198">
        <v>0</v>
      </c>
      <c r="F41" s="198">
        <v>0</v>
      </c>
      <c r="G41" s="198">
        <v>0</v>
      </c>
    </row>
    <row r="42" spans="1:7" x14ac:dyDescent="0.25">
      <c r="A42" s="85" t="s">
        <v>337</v>
      </c>
      <c r="B42" s="198">
        <v>5338500</v>
      </c>
      <c r="C42" s="200">
        <v>0</v>
      </c>
      <c r="D42" s="200">
        <v>5338500</v>
      </c>
      <c r="E42" s="200">
        <v>1510692.88</v>
      </c>
      <c r="F42" s="200">
        <v>1508648.88</v>
      </c>
      <c r="G42" s="198">
        <v>3827807.12</v>
      </c>
    </row>
    <row r="43" spans="1:7" x14ac:dyDescent="0.25">
      <c r="A43" s="85" t="s">
        <v>338</v>
      </c>
      <c r="B43" s="198">
        <v>0</v>
      </c>
      <c r="C43" s="198">
        <v>0</v>
      </c>
      <c r="D43" s="198">
        <v>0</v>
      </c>
      <c r="E43" s="198">
        <v>0</v>
      </c>
      <c r="F43" s="198">
        <v>0</v>
      </c>
      <c r="G43" s="198">
        <v>0</v>
      </c>
    </row>
    <row r="44" spans="1:7" x14ac:dyDescent="0.25">
      <c r="A44" s="85" t="s">
        <v>339</v>
      </c>
      <c r="B44" s="198">
        <v>0</v>
      </c>
      <c r="C44" s="198">
        <v>0</v>
      </c>
      <c r="D44" s="198">
        <v>0</v>
      </c>
      <c r="E44" s="198">
        <v>0</v>
      </c>
      <c r="F44" s="198">
        <v>0</v>
      </c>
      <c r="G44" s="198">
        <v>0</v>
      </c>
    </row>
    <row r="45" spans="1:7" x14ac:dyDescent="0.25">
      <c r="A45" s="85" t="s">
        <v>340</v>
      </c>
      <c r="B45" s="198">
        <v>0</v>
      </c>
      <c r="C45" s="198">
        <v>0</v>
      </c>
      <c r="D45" s="198">
        <v>0</v>
      </c>
      <c r="E45" s="198">
        <v>0</v>
      </c>
      <c r="F45" s="198">
        <v>0</v>
      </c>
      <c r="G45" s="198">
        <v>0</v>
      </c>
    </row>
    <row r="46" spans="1:7" x14ac:dyDescent="0.25">
      <c r="A46" s="85" t="s">
        <v>341</v>
      </c>
      <c r="B46" s="198">
        <v>0</v>
      </c>
      <c r="C46" s="198">
        <v>0</v>
      </c>
      <c r="D46" s="198">
        <v>0</v>
      </c>
      <c r="E46" s="198">
        <v>0</v>
      </c>
      <c r="F46" s="198">
        <v>0</v>
      </c>
      <c r="G46" s="198">
        <v>0</v>
      </c>
    </row>
    <row r="47" spans="1:7" x14ac:dyDescent="0.25">
      <c r="A47" s="85" t="s">
        <v>342</v>
      </c>
      <c r="B47" s="198">
        <v>0</v>
      </c>
      <c r="C47" s="198">
        <v>0</v>
      </c>
      <c r="D47" s="198">
        <v>0</v>
      </c>
      <c r="E47" s="198">
        <v>0</v>
      </c>
      <c r="F47" s="198">
        <v>0</v>
      </c>
      <c r="G47" s="198">
        <v>0</v>
      </c>
    </row>
    <row r="48" spans="1:7" x14ac:dyDescent="0.25">
      <c r="A48" s="84" t="s">
        <v>343</v>
      </c>
      <c r="B48" s="83">
        <f t="shared" ref="B48:G48" si="5">SUM(B49:B57)</f>
        <v>1595157</v>
      </c>
      <c r="C48" s="83">
        <f t="shared" si="5"/>
        <v>0</v>
      </c>
      <c r="D48" s="83">
        <f t="shared" si="5"/>
        <v>1595157</v>
      </c>
      <c r="E48" s="83">
        <f t="shared" si="5"/>
        <v>0</v>
      </c>
      <c r="F48" s="83">
        <f t="shared" si="5"/>
        <v>0</v>
      </c>
      <c r="G48" s="83">
        <f t="shared" si="5"/>
        <v>1595157</v>
      </c>
    </row>
    <row r="49" spans="1:7" x14ac:dyDescent="0.25">
      <c r="A49" s="85" t="s">
        <v>344</v>
      </c>
      <c r="B49" s="198">
        <v>1415964.67</v>
      </c>
      <c r="C49" s="198">
        <v>0</v>
      </c>
      <c r="D49" s="198">
        <v>1415964.67</v>
      </c>
      <c r="E49" s="198">
        <v>0</v>
      </c>
      <c r="F49" s="198">
        <v>0</v>
      </c>
      <c r="G49" s="198">
        <v>1415964.67</v>
      </c>
    </row>
    <row r="50" spans="1:7" x14ac:dyDescent="0.25">
      <c r="A50" s="85" t="s">
        <v>345</v>
      </c>
      <c r="B50" s="198">
        <v>0</v>
      </c>
      <c r="C50" s="198">
        <v>0</v>
      </c>
      <c r="D50" s="198">
        <v>0</v>
      </c>
      <c r="E50" s="198">
        <v>0</v>
      </c>
      <c r="F50" s="198">
        <v>0</v>
      </c>
      <c r="G50" s="198">
        <v>0</v>
      </c>
    </row>
    <row r="51" spans="1:7" x14ac:dyDescent="0.25">
      <c r="A51" s="85" t="s">
        <v>346</v>
      </c>
      <c r="B51" s="198">
        <v>0</v>
      </c>
      <c r="C51" s="198">
        <v>0</v>
      </c>
      <c r="D51" s="198">
        <v>0</v>
      </c>
      <c r="E51" s="198">
        <v>0</v>
      </c>
      <c r="F51" s="198">
        <v>0</v>
      </c>
      <c r="G51" s="198">
        <v>0</v>
      </c>
    </row>
    <row r="52" spans="1:7" x14ac:dyDescent="0.25">
      <c r="A52" s="85" t="s">
        <v>347</v>
      </c>
      <c r="B52" s="198">
        <v>179192.33</v>
      </c>
      <c r="C52" s="198">
        <v>0</v>
      </c>
      <c r="D52" s="198">
        <v>179192.33</v>
      </c>
      <c r="E52" s="198">
        <v>0</v>
      </c>
      <c r="F52" s="198">
        <v>0</v>
      </c>
      <c r="G52" s="198">
        <v>179192.33</v>
      </c>
    </row>
    <row r="53" spans="1:7" x14ac:dyDescent="0.25">
      <c r="A53" s="85" t="s">
        <v>348</v>
      </c>
      <c r="B53" s="198">
        <v>0</v>
      </c>
      <c r="C53" s="198">
        <v>0</v>
      </c>
      <c r="D53" s="198">
        <v>0</v>
      </c>
      <c r="E53" s="198">
        <v>0</v>
      </c>
      <c r="F53" s="198">
        <v>0</v>
      </c>
      <c r="G53" s="198">
        <v>0</v>
      </c>
    </row>
    <row r="54" spans="1:7" x14ac:dyDescent="0.25">
      <c r="A54" s="85" t="s">
        <v>349</v>
      </c>
      <c r="B54" s="198">
        <v>0</v>
      </c>
      <c r="C54" s="198">
        <v>0</v>
      </c>
      <c r="D54" s="198">
        <v>0</v>
      </c>
      <c r="E54" s="198">
        <v>0</v>
      </c>
      <c r="F54" s="198">
        <v>0</v>
      </c>
      <c r="G54" s="198">
        <v>0</v>
      </c>
    </row>
    <row r="55" spans="1:7" x14ac:dyDescent="0.25">
      <c r="A55" s="85" t="s">
        <v>350</v>
      </c>
      <c r="B55" s="198">
        <v>0</v>
      </c>
      <c r="C55" s="198">
        <v>0</v>
      </c>
      <c r="D55" s="198">
        <v>0</v>
      </c>
      <c r="E55" s="198">
        <v>0</v>
      </c>
      <c r="F55" s="198">
        <v>0</v>
      </c>
      <c r="G55" s="198">
        <v>0</v>
      </c>
    </row>
    <row r="56" spans="1:7" x14ac:dyDescent="0.25">
      <c r="A56" s="85" t="s">
        <v>351</v>
      </c>
      <c r="B56" s="198">
        <v>0</v>
      </c>
      <c r="C56" s="198">
        <v>0</v>
      </c>
      <c r="D56" s="198">
        <v>0</v>
      </c>
      <c r="E56" s="198">
        <v>0</v>
      </c>
      <c r="F56" s="198">
        <v>0</v>
      </c>
      <c r="G56" s="198">
        <v>0</v>
      </c>
    </row>
    <row r="57" spans="1:7" x14ac:dyDescent="0.25">
      <c r="A57" s="85" t="s">
        <v>352</v>
      </c>
      <c r="B57" s="198">
        <v>0</v>
      </c>
      <c r="C57" s="198">
        <v>0</v>
      </c>
      <c r="D57" s="198">
        <v>0</v>
      </c>
      <c r="E57" s="198">
        <v>0</v>
      </c>
      <c r="F57" s="198">
        <v>0</v>
      </c>
      <c r="G57" s="198">
        <v>0</v>
      </c>
    </row>
    <row r="58" spans="1:7" x14ac:dyDescent="0.25">
      <c r="A58" s="84" t="s">
        <v>353</v>
      </c>
      <c r="B58" s="83">
        <v>0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</row>
    <row r="59" spans="1:7" x14ac:dyDescent="0.25">
      <c r="A59" s="85" t="s">
        <v>354</v>
      </c>
      <c r="B59" s="198">
        <v>0</v>
      </c>
      <c r="C59" s="198">
        <v>0</v>
      </c>
      <c r="D59" s="198">
        <v>0</v>
      </c>
      <c r="E59" s="198">
        <v>0</v>
      </c>
      <c r="F59" s="198">
        <v>0</v>
      </c>
      <c r="G59" s="198">
        <v>0</v>
      </c>
    </row>
    <row r="60" spans="1:7" x14ac:dyDescent="0.25">
      <c r="A60" s="85" t="s">
        <v>355</v>
      </c>
      <c r="B60" s="198">
        <v>0</v>
      </c>
      <c r="C60" s="198">
        <v>0</v>
      </c>
      <c r="D60" s="198">
        <v>0</v>
      </c>
      <c r="E60" s="198">
        <v>0</v>
      </c>
      <c r="F60" s="198">
        <v>0</v>
      </c>
      <c r="G60" s="198">
        <v>0</v>
      </c>
    </row>
    <row r="61" spans="1:7" x14ac:dyDescent="0.25">
      <c r="A61" s="85" t="s">
        <v>356</v>
      </c>
      <c r="B61" s="198">
        <v>0</v>
      </c>
      <c r="C61" s="198">
        <v>0</v>
      </c>
      <c r="D61" s="198">
        <v>0</v>
      </c>
      <c r="E61" s="198">
        <v>0</v>
      </c>
      <c r="F61" s="198">
        <v>0</v>
      </c>
      <c r="G61" s="198">
        <v>0</v>
      </c>
    </row>
    <row r="62" spans="1:7" x14ac:dyDescent="0.25">
      <c r="A62" s="84" t="s">
        <v>357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358</v>
      </c>
      <c r="B63" s="198">
        <v>0</v>
      </c>
      <c r="C63" s="198">
        <v>0</v>
      </c>
      <c r="D63" s="198">
        <v>0</v>
      </c>
      <c r="E63" s="198">
        <v>0</v>
      </c>
      <c r="F63" s="198">
        <v>0</v>
      </c>
      <c r="G63" s="198">
        <v>0</v>
      </c>
    </row>
    <row r="64" spans="1:7" x14ac:dyDescent="0.25">
      <c r="A64" s="85" t="s">
        <v>359</v>
      </c>
      <c r="B64" s="198">
        <v>0</v>
      </c>
      <c r="C64" s="198">
        <v>0</v>
      </c>
      <c r="D64" s="198">
        <v>0</v>
      </c>
      <c r="E64" s="198">
        <v>0</v>
      </c>
      <c r="F64" s="198">
        <v>0</v>
      </c>
      <c r="G64" s="198">
        <v>0</v>
      </c>
    </row>
    <row r="65" spans="1:7" x14ac:dyDescent="0.25">
      <c r="A65" s="85" t="s">
        <v>360</v>
      </c>
      <c r="B65" s="198">
        <v>0</v>
      </c>
      <c r="C65" s="198">
        <v>0</v>
      </c>
      <c r="D65" s="198">
        <v>0</v>
      </c>
      <c r="E65" s="198">
        <v>0</v>
      </c>
      <c r="F65" s="198">
        <v>0</v>
      </c>
      <c r="G65" s="198">
        <v>0</v>
      </c>
    </row>
    <row r="66" spans="1:7" x14ac:dyDescent="0.25">
      <c r="A66" s="85" t="s">
        <v>361</v>
      </c>
      <c r="B66" s="198">
        <v>0</v>
      </c>
      <c r="C66" s="198">
        <v>0</v>
      </c>
      <c r="D66" s="198">
        <v>0</v>
      </c>
      <c r="E66" s="198">
        <v>0</v>
      </c>
      <c r="F66" s="198">
        <v>0</v>
      </c>
      <c r="G66" s="198">
        <v>0</v>
      </c>
    </row>
    <row r="67" spans="1:7" x14ac:dyDescent="0.25">
      <c r="A67" s="85" t="s">
        <v>362</v>
      </c>
      <c r="B67" s="198">
        <v>0</v>
      </c>
      <c r="C67" s="198">
        <v>0</v>
      </c>
      <c r="D67" s="198">
        <v>0</v>
      </c>
      <c r="E67" s="198">
        <v>0</v>
      </c>
      <c r="F67" s="198">
        <v>0</v>
      </c>
      <c r="G67" s="198">
        <v>0</v>
      </c>
    </row>
    <row r="68" spans="1:7" x14ac:dyDescent="0.25">
      <c r="A68" s="85" t="s">
        <v>363</v>
      </c>
      <c r="B68" s="198">
        <v>0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</row>
    <row r="69" spans="1:7" x14ac:dyDescent="0.25">
      <c r="A69" s="85" t="s">
        <v>364</v>
      </c>
      <c r="B69" s="198">
        <v>0</v>
      </c>
      <c r="C69" s="198">
        <v>0</v>
      </c>
      <c r="D69" s="198">
        <v>0</v>
      </c>
      <c r="E69" s="198">
        <v>0</v>
      </c>
      <c r="F69" s="198">
        <v>0</v>
      </c>
      <c r="G69" s="198">
        <v>0</v>
      </c>
    </row>
    <row r="70" spans="1:7" x14ac:dyDescent="0.25">
      <c r="A70" s="85" t="s">
        <v>365</v>
      </c>
      <c r="B70" s="198">
        <v>0</v>
      </c>
      <c r="C70" s="198">
        <v>0</v>
      </c>
      <c r="D70" s="198">
        <v>0</v>
      </c>
      <c r="E70" s="198">
        <v>0</v>
      </c>
      <c r="F70" s="198">
        <v>0</v>
      </c>
      <c r="G70" s="198">
        <v>0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198">
        <v>0</v>
      </c>
      <c r="C72" s="198">
        <v>0</v>
      </c>
      <c r="D72" s="198">
        <v>0</v>
      </c>
      <c r="E72" s="198">
        <v>0</v>
      </c>
      <c r="F72" s="198">
        <v>0</v>
      </c>
      <c r="G72" s="198">
        <v>0</v>
      </c>
    </row>
    <row r="73" spans="1:7" x14ac:dyDescent="0.25">
      <c r="A73" s="85" t="s">
        <v>368</v>
      </c>
      <c r="B73" s="198">
        <v>0</v>
      </c>
      <c r="C73" s="198">
        <v>0</v>
      </c>
      <c r="D73" s="198">
        <v>0</v>
      </c>
      <c r="E73" s="198">
        <v>0</v>
      </c>
      <c r="F73" s="198">
        <v>0</v>
      </c>
      <c r="G73" s="198">
        <v>0</v>
      </c>
    </row>
    <row r="74" spans="1:7" x14ac:dyDescent="0.25">
      <c r="A74" s="85" t="s">
        <v>369</v>
      </c>
      <c r="B74" s="198">
        <v>0</v>
      </c>
      <c r="C74" s="198">
        <v>0</v>
      </c>
      <c r="D74" s="198">
        <v>0</v>
      </c>
      <c r="E74" s="198">
        <v>0</v>
      </c>
      <c r="F74" s="198">
        <v>0</v>
      </c>
      <c r="G74" s="198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198">
        <v>0</v>
      </c>
      <c r="C76" s="198">
        <v>0</v>
      </c>
      <c r="D76" s="198">
        <v>0</v>
      </c>
      <c r="E76" s="198">
        <v>0</v>
      </c>
      <c r="F76" s="198">
        <v>0</v>
      </c>
      <c r="G76" s="198">
        <v>0</v>
      </c>
    </row>
    <row r="77" spans="1:7" x14ac:dyDescent="0.25">
      <c r="A77" s="85" t="s">
        <v>372</v>
      </c>
      <c r="B77" s="198">
        <v>0</v>
      </c>
      <c r="C77" s="198">
        <v>0</v>
      </c>
      <c r="D77" s="198">
        <v>0</v>
      </c>
      <c r="E77" s="198">
        <v>0</v>
      </c>
      <c r="F77" s="198">
        <v>0</v>
      </c>
      <c r="G77" s="198">
        <v>0</v>
      </c>
    </row>
    <row r="78" spans="1:7" x14ac:dyDescent="0.25">
      <c r="A78" s="85" t="s">
        <v>373</v>
      </c>
      <c r="B78" s="198">
        <v>0</v>
      </c>
      <c r="C78" s="198">
        <v>0</v>
      </c>
      <c r="D78" s="198">
        <v>0</v>
      </c>
      <c r="E78" s="198">
        <v>0</v>
      </c>
      <c r="F78" s="198">
        <v>0</v>
      </c>
      <c r="G78" s="198">
        <v>0</v>
      </c>
    </row>
    <row r="79" spans="1:7" x14ac:dyDescent="0.25">
      <c r="A79" s="85" t="s">
        <v>374</v>
      </c>
      <c r="B79" s="198">
        <v>0</v>
      </c>
      <c r="C79" s="198">
        <v>0</v>
      </c>
      <c r="D79" s="198">
        <v>0</v>
      </c>
      <c r="E79" s="198">
        <v>0</v>
      </c>
      <c r="F79" s="198">
        <v>0</v>
      </c>
      <c r="G79" s="198">
        <v>0</v>
      </c>
    </row>
    <row r="80" spans="1:7" x14ac:dyDescent="0.25">
      <c r="A80" s="85" t="s">
        <v>375</v>
      </c>
      <c r="B80" s="198">
        <v>0</v>
      </c>
      <c r="C80" s="198">
        <v>0</v>
      </c>
      <c r="D80" s="198">
        <v>0</v>
      </c>
      <c r="E80" s="198">
        <v>0</v>
      </c>
      <c r="F80" s="198">
        <v>0</v>
      </c>
      <c r="G80" s="198">
        <v>0</v>
      </c>
    </row>
    <row r="81" spans="1:7" x14ac:dyDescent="0.25">
      <c r="A81" s="85" t="s">
        <v>376</v>
      </c>
      <c r="B81" s="198">
        <v>0</v>
      </c>
      <c r="C81" s="198">
        <v>0</v>
      </c>
      <c r="D81" s="198">
        <v>0</v>
      </c>
      <c r="E81" s="198">
        <v>0</v>
      </c>
      <c r="F81" s="198">
        <v>0</v>
      </c>
      <c r="G81" s="198">
        <v>0</v>
      </c>
    </row>
    <row r="82" spans="1:7" x14ac:dyDescent="0.25">
      <c r="A82" s="85" t="s">
        <v>377</v>
      </c>
      <c r="B82" s="198">
        <v>0</v>
      </c>
      <c r="C82" s="198">
        <v>0</v>
      </c>
      <c r="D82" s="198">
        <v>0</v>
      </c>
      <c r="E82" s="198">
        <v>0</v>
      </c>
      <c r="F82" s="198">
        <v>0</v>
      </c>
      <c r="G82" s="198">
        <v>0</v>
      </c>
    </row>
    <row r="83" spans="1:7" x14ac:dyDescent="0.25">
      <c r="A83" s="86"/>
      <c r="B83" s="198"/>
      <c r="C83" s="198"/>
      <c r="D83" s="198"/>
      <c r="E83" s="198"/>
      <c r="F83" s="198"/>
      <c r="G83" s="198"/>
    </row>
    <row r="84" spans="1:7" x14ac:dyDescent="0.25">
      <c r="A84" s="28" t="s">
        <v>378</v>
      </c>
      <c r="B84" s="83">
        <f t="shared" ref="B84:G84" si="6">SUM(B85,B93,B103,B113,B123,B133,B137,B146,B150)</f>
        <v>0</v>
      </c>
      <c r="C84" s="83">
        <f t="shared" si="6"/>
        <v>0</v>
      </c>
      <c r="D84" s="83">
        <f t="shared" si="6"/>
        <v>0</v>
      </c>
      <c r="E84" s="83">
        <f t="shared" si="6"/>
        <v>0</v>
      </c>
      <c r="F84" s="83">
        <f t="shared" si="6"/>
        <v>0</v>
      </c>
      <c r="G84" s="83">
        <f t="shared" si="6"/>
        <v>0</v>
      </c>
    </row>
    <row r="85" spans="1:7" x14ac:dyDescent="0.25">
      <c r="A85" s="84" t="s">
        <v>305</v>
      </c>
      <c r="B85" s="83">
        <f t="shared" ref="B85:G85" si="7">SUM(B86:B92)</f>
        <v>0</v>
      </c>
      <c r="C85" s="83">
        <f t="shared" si="7"/>
        <v>0</v>
      </c>
      <c r="D85" s="83">
        <f t="shared" si="7"/>
        <v>0</v>
      </c>
      <c r="E85" s="83">
        <f t="shared" si="7"/>
        <v>0</v>
      </c>
      <c r="F85" s="83">
        <f t="shared" si="7"/>
        <v>0</v>
      </c>
      <c r="G85" s="83">
        <f t="shared" si="7"/>
        <v>0</v>
      </c>
    </row>
    <row r="86" spans="1:7" x14ac:dyDescent="0.25">
      <c r="A86" s="85" t="s">
        <v>306</v>
      </c>
      <c r="B86" s="198">
        <v>0</v>
      </c>
      <c r="C86" s="198">
        <v>0</v>
      </c>
      <c r="D86" s="198">
        <v>0</v>
      </c>
      <c r="E86" s="198">
        <v>0</v>
      </c>
      <c r="F86" s="198">
        <v>0</v>
      </c>
      <c r="G86" s="198">
        <f>D86-E86</f>
        <v>0</v>
      </c>
    </row>
    <row r="87" spans="1:7" x14ac:dyDescent="0.25">
      <c r="A87" s="85" t="s">
        <v>307</v>
      </c>
      <c r="B87" s="198">
        <v>0</v>
      </c>
      <c r="C87" s="198">
        <v>0</v>
      </c>
      <c r="D87" s="198">
        <v>0</v>
      </c>
      <c r="E87" s="198">
        <v>0</v>
      </c>
      <c r="F87" s="198">
        <v>0</v>
      </c>
      <c r="G87" s="198">
        <f t="shared" ref="G87:G92" si="8">D87-E87</f>
        <v>0</v>
      </c>
    </row>
    <row r="88" spans="1:7" x14ac:dyDescent="0.25">
      <c r="A88" s="85" t="s">
        <v>308</v>
      </c>
      <c r="B88" s="198">
        <v>0</v>
      </c>
      <c r="C88" s="198">
        <v>0</v>
      </c>
      <c r="D88" s="198">
        <v>0</v>
      </c>
      <c r="E88" s="198">
        <v>0</v>
      </c>
      <c r="F88" s="198">
        <v>0</v>
      </c>
      <c r="G88" s="198">
        <f t="shared" si="8"/>
        <v>0</v>
      </c>
    </row>
    <row r="89" spans="1:7" x14ac:dyDescent="0.25">
      <c r="A89" s="85" t="s">
        <v>309</v>
      </c>
      <c r="B89" s="198">
        <v>0</v>
      </c>
      <c r="C89" s="198">
        <v>0</v>
      </c>
      <c r="D89" s="198">
        <v>0</v>
      </c>
      <c r="E89" s="198">
        <v>0</v>
      </c>
      <c r="F89" s="198">
        <v>0</v>
      </c>
      <c r="G89" s="198">
        <f t="shared" si="8"/>
        <v>0</v>
      </c>
    </row>
    <row r="90" spans="1:7" x14ac:dyDescent="0.25">
      <c r="A90" s="85" t="s">
        <v>310</v>
      </c>
      <c r="B90" s="198">
        <v>0</v>
      </c>
      <c r="C90" s="198">
        <v>0</v>
      </c>
      <c r="D90" s="198">
        <v>0</v>
      </c>
      <c r="E90" s="198">
        <v>0</v>
      </c>
      <c r="F90" s="198">
        <v>0</v>
      </c>
      <c r="G90" s="198">
        <f t="shared" si="8"/>
        <v>0</v>
      </c>
    </row>
    <row r="91" spans="1:7" x14ac:dyDescent="0.25">
      <c r="A91" s="85" t="s">
        <v>311</v>
      </c>
      <c r="B91" s="198">
        <v>0</v>
      </c>
      <c r="C91" s="198">
        <v>0</v>
      </c>
      <c r="D91" s="198">
        <v>0</v>
      </c>
      <c r="E91" s="198">
        <v>0</v>
      </c>
      <c r="F91" s="198">
        <v>0</v>
      </c>
      <c r="G91" s="198">
        <f t="shared" si="8"/>
        <v>0</v>
      </c>
    </row>
    <row r="92" spans="1:7" x14ac:dyDescent="0.25">
      <c r="A92" s="85" t="s">
        <v>312</v>
      </c>
      <c r="B92" s="198">
        <v>0</v>
      </c>
      <c r="C92" s="198">
        <v>0</v>
      </c>
      <c r="D92" s="198">
        <v>0</v>
      </c>
      <c r="E92" s="198">
        <v>0</v>
      </c>
      <c r="F92" s="198">
        <v>0</v>
      </c>
      <c r="G92" s="198">
        <f t="shared" si="8"/>
        <v>0</v>
      </c>
    </row>
    <row r="93" spans="1:7" x14ac:dyDescent="0.25">
      <c r="A93" s="84" t="s">
        <v>313</v>
      </c>
      <c r="B93" s="83">
        <f t="shared" ref="B93:G93" si="9">SUM(B94:B102)</f>
        <v>0</v>
      </c>
      <c r="C93" s="83">
        <f t="shared" si="9"/>
        <v>0</v>
      </c>
      <c r="D93" s="83">
        <f t="shared" si="9"/>
        <v>0</v>
      </c>
      <c r="E93" s="83">
        <f t="shared" si="9"/>
        <v>0</v>
      </c>
      <c r="F93" s="83">
        <f t="shared" si="9"/>
        <v>0</v>
      </c>
      <c r="G93" s="83">
        <f t="shared" si="9"/>
        <v>0</v>
      </c>
    </row>
    <row r="94" spans="1:7" x14ac:dyDescent="0.25">
      <c r="A94" s="85" t="s">
        <v>314</v>
      </c>
      <c r="B94" s="198">
        <v>0</v>
      </c>
      <c r="C94" s="198">
        <v>0</v>
      </c>
      <c r="D94" s="198">
        <v>0</v>
      </c>
      <c r="E94" s="198">
        <v>0</v>
      </c>
      <c r="F94" s="198">
        <v>0</v>
      </c>
      <c r="G94" s="198">
        <f>D94-E94</f>
        <v>0</v>
      </c>
    </row>
    <row r="95" spans="1:7" x14ac:dyDescent="0.25">
      <c r="A95" s="85" t="s">
        <v>315</v>
      </c>
      <c r="B95" s="198">
        <v>0</v>
      </c>
      <c r="C95" s="198">
        <v>0</v>
      </c>
      <c r="D95" s="198">
        <v>0</v>
      </c>
      <c r="E95" s="198">
        <v>0</v>
      </c>
      <c r="F95" s="198">
        <v>0</v>
      </c>
      <c r="G95" s="198">
        <f t="shared" ref="G95:G102" si="10">D95-E95</f>
        <v>0</v>
      </c>
    </row>
    <row r="96" spans="1:7" x14ac:dyDescent="0.25">
      <c r="A96" s="85" t="s">
        <v>316</v>
      </c>
      <c r="B96" s="198">
        <v>0</v>
      </c>
      <c r="C96" s="198">
        <v>0</v>
      </c>
      <c r="D96" s="198">
        <v>0</v>
      </c>
      <c r="E96" s="198">
        <v>0</v>
      </c>
      <c r="F96" s="198">
        <v>0</v>
      </c>
      <c r="G96" s="198">
        <f t="shared" si="10"/>
        <v>0</v>
      </c>
    </row>
    <row r="97" spans="1:7" x14ac:dyDescent="0.25">
      <c r="A97" s="85" t="s">
        <v>317</v>
      </c>
      <c r="B97" s="198">
        <v>0</v>
      </c>
      <c r="C97" s="198">
        <v>0</v>
      </c>
      <c r="D97" s="198">
        <v>0</v>
      </c>
      <c r="E97" s="198">
        <v>0</v>
      </c>
      <c r="F97" s="198">
        <v>0</v>
      </c>
      <c r="G97" s="198">
        <f t="shared" si="10"/>
        <v>0</v>
      </c>
    </row>
    <row r="98" spans="1:7" x14ac:dyDescent="0.25">
      <c r="A98" s="87" t="s">
        <v>318</v>
      </c>
      <c r="B98" s="198">
        <v>0</v>
      </c>
      <c r="C98" s="198">
        <v>0</v>
      </c>
      <c r="D98" s="198">
        <v>0</v>
      </c>
      <c r="E98" s="198">
        <v>0</v>
      </c>
      <c r="F98" s="198">
        <v>0</v>
      </c>
      <c r="G98" s="198">
        <f t="shared" si="10"/>
        <v>0</v>
      </c>
    </row>
    <row r="99" spans="1:7" x14ac:dyDescent="0.25">
      <c r="A99" s="85" t="s">
        <v>319</v>
      </c>
      <c r="B99" s="198">
        <v>0</v>
      </c>
      <c r="C99" s="198">
        <v>0</v>
      </c>
      <c r="D99" s="198">
        <v>0</v>
      </c>
      <c r="E99" s="198">
        <v>0</v>
      </c>
      <c r="F99" s="198">
        <v>0</v>
      </c>
      <c r="G99" s="198">
        <f t="shared" si="10"/>
        <v>0</v>
      </c>
    </row>
    <row r="100" spans="1:7" x14ac:dyDescent="0.25">
      <c r="A100" s="85" t="s">
        <v>320</v>
      </c>
      <c r="B100" s="198">
        <v>0</v>
      </c>
      <c r="C100" s="198">
        <v>0</v>
      </c>
      <c r="D100" s="198">
        <v>0</v>
      </c>
      <c r="E100" s="198">
        <v>0</v>
      </c>
      <c r="F100" s="198">
        <v>0</v>
      </c>
      <c r="G100" s="198">
        <f t="shared" si="10"/>
        <v>0</v>
      </c>
    </row>
    <row r="101" spans="1:7" x14ac:dyDescent="0.25">
      <c r="A101" s="85" t="s">
        <v>321</v>
      </c>
      <c r="B101" s="198">
        <v>0</v>
      </c>
      <c r="C101" s="198">
        <v>0</v>
      </c>
      <c r="D101" s="198">
        <v>0</v>
      </c>
      <c r="E101" s="198">
        <v>0</v>
      </c>
      <c r="F101" s="198">
        <v>0</v>
      </c>
      <c r="G101" s="198">
        <f t="shared" si="10"/>
        <v>0</v>
      </c>
    </row>
    <row r="102" spans="1:7" x14ac:dyDescent="0.25">
      <c r="A102" s="85" t="s">
        <v>322</v>
      </c>
      <c r="B102" s="198">
        <v>0</v>
      </c>
      <c r="C102" s="198">
        <v>0</v>
      </c>
      <c r="D102" s="198">
        <v>0</v>
      </c>
      <c r="E102" s="198">
        <v>0</v>
      </c>
      <c r="F102" s="198">
        <v>0</v>
      </c>
      <c r="G102" s="198">
        <f t="shared" si="1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198">
        <v>0</v>
      </c>
      <c r="C104" s="198">
        <v>0</v>
      </c>
      <c r="D104" s="198">
        <v>0</v>
      </c>
      <c r="E104" s="198">
        <v>0</v>
      </c>
      <c r="F104" s="198">
        <v>0</v>
      </c>
      <c r="G104" s="198">
        <f>D104-E104</f>
        <v>0</v>
      </c>
    </row>
    <row r="105" spans="1:7" x14ac:dyDescent="0.25">
      <c r="A105" s="85" t="s">
        <v>325</v>
      </c>
      <c r="B105" s="198">
        <v>0</v>
      </c>
      <c r="C105" s="198">
        <v>0</v>
      </c>
      <c r="D105" s="198">
        <v>0</v>
      </c>
      <c r="E105" s="198">
        <v>0</v>
      </c>
      <c r="F105" s="198">
        <v>0</v>
      </c>
      <c r="G105" s="198">
        <f t="shared" ref="G105:G112" si="11">D105-E105</f>
        <v>0</v>
      </c>
    </row>
    <row r="106" spans="1:7" x14ac:dyDescent="0.25">
      <c r="A106" s="85" t="s">
        <v>326</v>
      </c>
      <c r="B106" s="198">
        <v>0</v>
      </c>
      <c r="C106" s="198">
        <v>0</v>
      </c>
      <c r="D106" s="198">
        <v>0</v>
      </c>
      <c r="E106" s="198">
        <v>0</v>
      </c>
      <c r="F106" s="198">
        <v>0</v>
      </c>
      <c r="G106" s="198">
        <f t="shared" si="11"/>
        <v>0</v>
      </c>
    </row>
    <row r="107" spans="1:7" x14ac:dyDescent="0.25">
      <c r="A107" s="85" t="s">
        <v>327</v>
      </c>
      <c r="B107" s="198">
        <v>0</v>
      </c>
      <c r="C107" s="198">
        <v>0</v>
      </c>
      <c r="D107" s="198">
        <v>0</v>
      </c>
      <c r="E107" s="198">
        <v>0</v>
      </c>
      <c r="F107" s="198">
        <v>0</v>
      </c>
      <c r="G107" s="198">
        <f t="shared" si="11"/>
        <v>0</v>
      </c>
    </row>
    <row r="108" spans="1:7" x14ac:dyDescent="0.25">
      <c r="A108" s="85" t="s">
        <v>328</v>
      </c>
      <c r="B108" s="198">
        <v>0</v>
      </c>
      <c r="C108" s="198">
        <v>0</v>
      </c>
      <c r="D108" s="198">
        <v>0</v>
      </c>
      <c r="E108" s="198">
        <v>0</v>
      </c>
      <c r="F108" s="198">
        <v>0</v>
      </c>
      <c r="G108" s="198">
        <f t="shared" si="11"/>
        <v>0</v>
      </c>
    </row>
    <row r="109" spans="1:7" x14ac:dyDescent="0.25">
      <c r="A109" s="85" t="s">
        <v>329</v>
      </c>
      <c r="B109" s="198">
        <v>0</v>
      </c>
      <c r="C109" s="198">
        <v>0</v>
      </c>
      <c r="D109" s="198">
        <v>0</v>
      </c>
      <c r="E109" s="198">
        <v>0</v>
      </c>
      <c r="F109" s="198">
        <v>0</v>
      </c>
      <c r="G109" s="198">
        <f t="shared" si="11"/>
        <v>0</v>
      </c>
    </row>
    <row r="110" spans="1:7" x14ac:dyDescent="0.25">
      <c r="A110" s="85" t="s">
        <v>330</v>
      </c>
      <c r="B110" s="198">
        <v>0</v>
      </c>
      <c r="C110" s="198">
        <v>0</v>
      </c>
      <c r="D110" s="198">
        <v>0</v>
      </c>
      <c r="E110" s="198">
        <v>0</v>
      </c>
      <c r="F110" s="198">
        <v>0</v>
      </c>
      <c r="G110" s="198">
        <f t="shared" si="11"/>
        <v>0</v>
      </c>
    </row>
    <row r="111" spans="1:7" x14ac:dyDescent="0.25">
      <c r="A111" s="85" t="s">
        <v>331</v>
      </c>
      <c r="B111" s="198">
        <v>0</v>
      </c>
      <c r="C111" s="198">
        <v>0</v>
      </c>
      <c r="D111" s="198">
        <v>0</v>
      </c>
      <c r="E111" s="198">
        <v>0</v>
      </c>
      <c r="F111" s="198">
        <v>0</v>
      </c>
      <c r="G111" s="198">
        <f t="shared" si="11"/>
        <v>0</v>
      </c>
    </row>
    <row r="112" spans="1:7" x14ac:dyDescent="0.25">
      <c r="A112" s="85" t="s">
        <v>332</v>
      </c>
      <c r="B112" s="198">
        <v>0</v>
      </c>
      <c r="C112" s="198">
        <v>0</v>
      </c>
      <c r="D112" s="198">
        <v>0</v>
      </c>
      <c r="E112" s="198">
        <v>0</v>
      </c>
      <c r="F112" s="198">
        <v>0</v>
      </c>
      <c r="G112" s="198">
        <f t="shared" si="11"/>
        <v>0</v>
      </c>
    </row>
    <row r="113" spans="1:7" x14ac:dyDescent="0.25">
      <c r="A113" s="84" t="s">
        <v>333</v>
      </c>
      <c r="B113" s="83">
        <f t="shared" ref="B113:G113" si="12">SUM(B114:B122)</f>
        <v>0</v>
      </c>
      <c r="C113" s="83">
        <f t="shared" si="12"/>
        <v>0</v>
      </c>
      <c r="D113" s="83">
        <f t="shared" si="12"/>
        <v>0</v>
      </c>
      <c r="E113" s="83">
        <f t="shared" si="12"/>
        <v>0</v>
      </c>
      <c r="F113" s="83">
        <f t="shared" si="12"/>
        <v>0</v>
      </c>
      <c r="G113" s="83">
        <f t="shared" si="12"/>
        <v>0</v>
      </c>
    </row>
    <row r="114" spans="1:7" x14ac:dyDescent="0.25">
      <c r="A114" s="85" t="s">
        <v>334</v>
      </c>
      <c r="B114" s="198">
        <v>0</v>
      </c>
      <c r="C114" s="198">
        <v>0</v>
      </c>
      <c r="D114" s="198">
        <v>0</v>
      </c>
      <c r="E114" s="198">
        <v>0</v>
      </c>
      <c r="F114" s="198">
        <v>0</v>
      </c>
      <c r="G114" s="198">
        <f>D114-E114</f>
        <v>0</v>
      </c>
    </row>
    <row r="115" spans="1:7" x14ac:dyDescent="0.25">
      <c r="A115" s="85" t="s">
        <v>335</v>
      </c>
      <c r="B115" s="198">
        <v>0</v>
      </c>
      <c r="C115" s="198">
        <v>0</v>
      </c>
      <c r="D115" s="198">
        <v>0</v>
      </c>
      <c r="E115" s="198">
        <v>0</v>
      </c>
      <c r="F115" s="198">
        <v>0</v>
      </c>
      <c r="G115" s="198">
        <f t="shared" ref="G115:G122" si="13">D115-E115</f>
        <v>0</v>
      </c>
    </row>
    <row r="116" spans="1:7" x14ac:dyDescent="0.25">
      <c r="A116" s="85" t="s">
        <v>336</v>
      </c>
      <c r="B116" s="198">
        <v>0</v>
      </c>
      <c r="C116" s="198">
        <v>0</v>
      </c>
      <c r="D116" s="198">
        <v>0</v>
      </c>
      <c r="E116" s="198">
        <v>0</v>
      </c>
      <c r="F116" s="198">
        <v>0</v>
      </c>
      <c r="G116" s="198">
        <f t="shared" si="13"/>
        <v>0</v>
      </c>
    </row>
    <row r="117" spans="1:7" x14ac:dyDescent="0.25">
      <c r="A117" s="85" t="s">
        <v>337</v>
      </c>
      <c r="B117" s="198">
        <v>0</v>
      </c>
      <c r="C117" s="198">
        <v>0</v>
      </c>
      <c r="D117" s="198">
        <v>0</v>
      </c>
      <c r="E117" s="198">
        <v>0</v>
      </c>
      <c r="F117" s="198">
        <v>0</v>
      </c>
      <c r="G117" s="198">
        <f t="shared" si="13"/>
        <v>0</v>
      </c>
    </row>
    <row r="118" spans="1:7" x14ac:dyDescent="0.25">
      <c r="A118" s="85" t="s">
        <v>338</v>
      </c>
      <c r="B118" s="198">
        <v>0</v>
      </c>
      <c r="C118" s="198">
        <v>0</v>
      </c>
      <c r="D118" s="198">
        <v>0</v>
      </c>
      <c r="E118" s="198">
        <v>0</v>
      </c>
      <c r="F118" s="198">
        <v>0</v>
      </c>
      <c r="G118" s="198">
        <f t="shared" si="13"/>
        <v>0</v>
      </c>
    </row>
    <row r="119" spans="1:7" x14ac:dyDescent="0.25">
      <c r="A119" s="85" t="s">
        <v>339</v>
      </c>
      <c r="B119" s="198">
        <v>0</v>
      </c>
      <c r="C119" s="198">
        <v>0</v>
      </c>
      <c r="D119" s="198">
        <v>0</v>
      </c>
      <c r="E119" s="198">
        <v>0</v>
      </c>
      <c r="F119" s="198">
        <v>0</v>
      </c>
      <c r="G119" s="198">
        <f t="shared" si="13"/>
        <v>0</v>
      </c>
    </row>
    <row r="120" spans="1:7" x14ac:dyDescent="0.25">
      <c r="A120" s="85" t="s">
        <v>340</v>
      </c>
      <c r="B120" s="198">
        <v>0</v>
      </c>
      <c r="C120" s="198">
        <v>0</v>
      </c>
      <c r="D120" s="198">
        <v>0</v>
      </c>
      <c r="E120" s="198">
        <v>0</v>
      </c>
      <c r="F120" s="198">
        <v>0</v>
      </c>
      <c r="G120" s="198">
        <f t="shared" si="13"/>
        <v>0</v>
      </c>
    </row>
    <row r="121" spans="1:7" x14ac:dyDescent="0.25">
      <c r="A121" s="85" t="s">
        <v>341</v>
      </c>
      <c r="B121" s="198">
        <v>0</v>
      </c>
      <c r="C121" s="198">
        <v>0</v>
      </c>
      <c r="D121" s="198">
        <v>0</v>
      </c>
      <c r="E121" s="198">
        <v>0</v>
      </c>
      <c r="F121" s="198">
        <v>0</v>
      </c>
      <c r="G121" s="198">
        <f t="shared" si="13"/>
        <v>0</v>
      </c>
    </row>
    <row r="122" spans="1:7" x14ac:dyDescent="0.25">
      <c r="A122" s="85" t="s">
        <v>342</v>
      </c>
      <c r="B122" s="198">
        <v>0</v>
      </c>
      <c r="C122" s="198">
        <v>0</v>
      </c>
      <c r="D122" s="198">
        <v>0</v>
      </c>
      <c r="E122" s="198">
        <v>0</v>
      </c>
      <c r="F122" s="198">
        <v>0</v>
      </c>
      <c r="G122" s="198">
        <f t="shared" si="13"/>
        <v>0</v>
      </c>
    </row>
    <row r="123" spans="1:7" x14ac:dyDescent="0.25">
      <c r="A123" s="84" t="s">
        <v>343</v>
      </c>
      <c r="B123" s="83">
        <f t="shared" ref="B123:G123" si="14">SUM(B124:B132)</f>
        <v>0</v>
      </c>
      <c r="C123" s="83">
        <f t="shared" si="14"/>
        <v>0</v>
      </c>
      <c r="D123" s="83">
        <f t="shared" si="14"/>
        <v>0</v>
      </c>
      <c r="E123" s="83">
        <f t="shared" si="14"/>
        <v>0</v>
      </c>
      <c r="F123" s="83">
        <f t="shared" si="14"/>
        <v>0</v>
      </c>
      <c r="G123" s="83">
        <f t="shared" si="14"/>
        <v>0</v>
      </c>
    </row>
    <row r="124" spans="1:7" x14ac:dyDescent="0.25">
      <c r="A124" s="85" t="s">
        <v>344</v>
      </c>
      <c r="B124" s="198">
        <v>0</v>
      </c>
      <c r="C124" s="198">
        <v>0</v>
      </c>
      <c r="D124" s="198">
        <v>0</v>
      </c>
      <c r="E124" s="198">
        <v>0</v>
      </c>
      <c r="F124" s="198">
        <v>0</v>
      </c>
      <c r="G124" s="198">
        <f>D124-E124</f>
        <v>0</v>
      </c>
    </row>
    <row r="125" spans="1:7" x14ac:dyDescent="0.25">
      <c r="A125" s="85" t="s">
        <v>345</v>
      </c>
      <c r="B125" s="198">
        <v>0</v>
      </c>
      <c r="C125" s="198">
        <v>0</v>
      </c>
      <c r="D125" s="198">
        <v>0</v>
      </c>
      <c r="E125" s="198">
        <v>0</v>
      </c>
      <c r="F125" s="198">
        <v>0</v>
      </c>
      <c r="G125" s="198">
        <f t="shared" ref="G125:G132" si="15">D125-E125</f>
        <v>0</v>
      </c>
    </row>
    <row r="126" spans="1:7" x14ac:dyDescent="0.25">
      <c r="A126" s="85" t="s">
        <v>346</v>
      </c>
      <c r="B126" s="198">
        <v>0</v>
      </c>
      <c r="C126" s="198">
        <v>0</v>
      </c>
      <c r="D126" s="198">
        <v>0</v>
      </c>
      <c r="E126" s="198">
        <v>0</v>
      </c>
      <c r="F126" s="198">
        <v>0</v>
      </c>
      <c r="G126" s="198">
        <f t="shared" si="15"/>
        <v>0</v>
      </c>
    </row>
    <row r="127" spans="1:7" x14ac:dyDescent="0.25">
      <c r="A127" s="85" t="s">
        <v>347</v>
      </c>
      <c r="B127" s="198">
        <v>0</v>
      </c>
      <c r="C127" s="198">
        <v>0</v>
      </c>
      <c r="D127" s="198">
        <v>0</v>
      </c>
      <c r="E127" s="198">
        <v>0</v>
      </c>
      <c r="F127" s="198">
        <v>0</v>
      </c>
      <c r="G127" s="198">
        <f t="shared" si="15"/>
        <v>0</v>
      </c>
    </row>
    <row r="128" spans="1:7" x14ac:dyDescent="0.25">
      <c r="A128" s="85" t="s">
        <v>348</v>
      </c>
      <c r="B128" s="198">
        <v>0</v>
      </c>
      <c r="C128" s="198">
        <v>0</v>
      </c>
      <c r="D128" s="198">
        <v>0</v>
      </c>
      <c r="E128" s="198">
        <v>0</v>
      </c>
      <c r="F128" s="198">
        <v>0</v>
      </c>
      <c r="G128" s="198">
        <f t="shared" si="15"/>
        <v>0</v>
      </c>
    </row>
    <row r="129" spans="1:7" x14ac:dyDescent="0.25">
      <c r="A129" s="85" t="s">
        <v>349</v>
      </c>
      <c r="B129" s="198">
        <v>0</v>
      </c>
      <c r="C129" s="198">
        <v>0</v>
      </c>
      <c r="D129" s="198">
        <v>0</v>
      </c>
      <c r="E129" s="198">
        <v>0</v>
      </c>
      <c r="F129" s="198">
        <v>0</v>
      </c>
      <c r="G129" s="198">
        <f t="shared" si="15"/>
        <v>0</v>
      </c>
    </row>
    <row r="130" spans="1:7" x14ac:dyDescent="0.25">
      <c r="A130" s="85" t="s">
        <v>350</v>
      </c>
      <c r="B130" s="198">
        <v>0</v>
      </c>
      <c r="C130" s="198">
        <v>0</v>
      </c>
      <c r="D130" s="198">
        <v>0</v>
      </c>
      <c r="E130" s="198">
        <v>0</v>
      </c>
      <c r="F130" s="198">
        <v>0</v>
      </c>
      <c r="G130" s="198">
        <f t="shared" si="15"/>
        <v>0</v>
      </c>
    </row>
    <row r="131" spans="1:7" x14ac:dyDescent="0.25">
      <c r="A131" s="85" t="s">
        <v>351</v>
      </c>
      <c r="B131" s="198">
        <v>0</v>
      </c>
      <c r="C131" s="198">
        <v>0</v>
      </c>
      <c r="D131" s="198">
        <v>0</v>
      </c>
      <c r="E131" s="198">
        <v>0</v>
      </c>
      <c r="F131" s="198">
        <v>0</v>
      </c>
      <c r="G131" s="198">
        <f t="shared" si="15"/>
        <v>0</v>
      </c>
    </row>
    <row r="132" spans="1:7" x14ac:dyDescent="0.25">
      <c r="A132" s="85" t="s">
        <v>352</v>
      </c>
      <c r="B132" s="198">
        <v>0</v>
      </c>
      <c r="C132" s="198">
        <v>0</v>
      </c>
      <c r="D132" s="198">
        <v>0</v>
      </c>
      <c r="E132" s="198">
        <v>0</v>
      </c>
      <c r="F132" s="198">
        <v>0</v>
      </c>
      <c r="G132" s="198">
        <f t="shared" si="15"/>
        <v>0</v>
      </c>
    </row>
    <row r="133" spans="1:7" x14ac:dyDescent="0.25">
      <c r="A133" s="84" t="s">
        <v>353</v>
      </c>
      <c r="B133" s="83">
        <f t="shared" ref="B133:G133" si="16">SUM(B134:B136)</f>
        <v>0</v>
      </c>
      <c r="C133" s="83">
        <f t="shared" si="16"/>
        <v>0</v>
      </c>
      <c r="D133" s="83">
        <f t="shared" si="16"/>
        <v>0</v>
      </c>
      <c r="E133" s="83">
        <f t="shared" si="16"/>
        <v>0</v>
      </c>
      <c r="F133" s="83">
        <f t="shared" si="16"/>
        <v>0</v>
      </c>
      <c r="G133" s="83">
        <f t="shared" si="16"/>
        <v>0</v>
      </c>
    </row>
    <row r="134" spans="1:7" x14ac:dyDescent="0.25">
      <c r="A134" s="85" t="s">
        <v>354</v>
      </c>
      <c r="B134" s="198">
        <v>0</v>
      </c>
      <c r="C134" s="198">
        <v>0</v>
      </c>
      <c r="D134" s="198">
        <v>0</v>
      </c>
      <c r="E134" s="198">
        <v>0</v>
      </c>
      <c r="F134" s="198">
        <v>0</v>
      </c>
      <c r="G134" s="198">
        <f>D134-E134</f>
        <v>0</v>
      </c>
    </row>
    <row r="135" spans="1:7" x14ac:dyDescent="0.25">
      <c r="A135" s="85" t="s">
        <v>355</v>
      </c>
      <c r="B135" s="198">
        <v>0</v>
      </c>
      <c r="C135" s="198">
        <v>0</v>
      </c>
      <c r="D135" s="198">
        <v>0</v>
      </c>
      <c r="E135" s="198">
        <v>0</v>
      </c>
      <c r="F135" s="198">
        <v>0</v>
      </c>
      <c r="G135" s="198">
        <f t="shared" ref="G135:G136" si="17">D135-E135</f>
        <v>0</v>
      </c>
    </row>
    <row r="136" spans="1:7" x14ac:dyDescent="0.25">
      <c r="A136" s="85" t="s">
        <v>356</v>
      </c>
      <c r="B136" s="198">
        <v>0</v>
      </c>
      <c r="C136" s="198">
        <v>0</v>
      </c>
      <c r="D136" s="198">
        <v>0</v>
      </c>
      <c r="E136" s="198">
        <v>0</v>
      </c>
      <c r="F136" s="198">
        <v>0</v>
      </c>
      <c r="G136" s="198">
        <f t="shared" si="17"/>
        <v>0</v>
      </c>
    </row>
    <row r="137" spans="1:7" x14ac:dyDescent="0.25">
      <c r="A137" s="84" t="s">
        <v>357</v>
      </c>
      <c r="B137" s="83">
        <f t="shared" ref="B137:G137" si="18">SUM(B138:B142,B144:B145)</f>
        <v>0</v>
      </c>
      <c r="C137" s="83">
        <f t="shared" si="18"/>
        <v>0</v>
      </c>
      <c r="D137" s="83">
        <f t="shared" si="18"/>
        <v>0</v>
      </c>
      <c r="E137" s="83">
        <f t="shared" si="18"/>
        <v>0</v>
      </c>
      <c r="F137" s="83">
        <f t="shared" si="18"/>
        <v>0</v>
      </c>
      <c r="G137" s="83">
        <f t="shared" si="18"/>
        <v>0</v>
      </c>
    </row>
    <row r="138" spans="1:7" x14ac:dyDescent="0.25">
      <c r="A138" s="85" t="s">
        <v>358</v>
      </c>
      <c r="B138" s="198">
        <v>0</v>
      </c>
      <c r="C138" s="198">
        <v>0</v>
      </c>
      <c r="D138" s="198">
        <v>0</v>
      </c>
      <c r="E138" s="198">
        <v>0</v>
      </c>
      <c r="F138" s="198">
        <v>0</v>
      </c>
      <c r="G138" s="198">
        <f>D138-E138</f>
        <v>0</v>
      </c>
    </row>
    <row r="139" spans="1:7" x14ac:dyDescent="0.25">
      <c r="A139" s="85" t="s">
        <v>359</v>
      </c>
      <c r="B139" s="198">
        <v>0</v>
      </c>
      <c r="C139" s="198">
        <v>0</v>
      </c>
      <c r="D139" s="198">
        <v>0</v>
      </c>
      <c r="E139" s="198">
        <v>0</v>
      </c>
      <c r="F139" s="198">
        <v>0</v>
      </c>
      <c r="G139" s="198">
        <f t="shared" ref="G139:G145" si="19">D139-E139</f>
        <v>0</v>
      </c>
    </row>
    <row r="140" spans="1:7" x14ac:dyDescent="0.25">
      <c r="A140" s="85" t="s">
        <v>360</v>
      </c>
      <c r="B140" s="198">
        <v>0</v>
      </c>
      <c r="C140" s="198">
        <v>0</v>
      </c>
      <c r="D140" s="198">
        <v>0</v>
      </c>
      <c r="E140" s="198">
        <v>0</v>
      </c>
      <c r="F140" s="198">
        <v>0</v>
      </c>
      <c r="G140" s="198">
        <f t="shared" si="19"/>
        <v>0</v>
      </c>
    </row>
    <row r="141" spans="1:7" x14ac:dyDescent="0.25">
      <c r="A141" s="85" t="s">
        <v>361</v>
      </c>
      <c r="B141" s="198">
        <v>0</v>
      </c>
      <c r="C141" s="198">
        <v>0</v>
      </c>
      <c r="D141" s="198">
        <v>0</v>
      </c>
      <c r="E141" s="198">
        <v>0</v>
      </c>
      <c r="F141" s="198">
        <v>0</v>
      </c>
      <c r="G141" s="198">
        <f t="shared" si="19"/>
        <v>0</v>
      </c>
    </row>
    <row r="142" spans="1:7" x14ac:dyDescent="0.25">
      <c r="A142" s="85" t="s">
        <v>362</v>
      </c>
      <c r="B142" s="198">
        <v>0</v>
      </c>
      <c r="C142" s="198">
        <v>0</v>
      </c>
      <c r="D142" s="198">
        <v>0</v>
      </c>
      <c r="E142" s="198">
        <v>0</v>
      </c>
      <c r="F142" s="198">
        <v>0</v>
      </c>
      <c r="G142" s="198">
        <f t="shared" si="19"/>
        <v>0</v>
      </c>
    </row>
    <row r="143" spans="1:7" x14ac:dyDescent="0.25">
      <c r="A143" s="85" t="s">
        <v>363</v>
      </c>
      <c r="B143" s="198">
        <v>0</v>
      </c>
      <c r="C143" s="198">
        <v>0</v>
      </c>
      <c r="D143" s="198">
        <v>0</v>
      </c>
      <c r="E143" s="198">
        <v>0</v>
      </c>
      <c r="F143" s="198">
        <v>0</v>
      </c>
      <c r="G143" s="198">
        <f t="shared" si="19"/>
        <v>0</v>
      </c>
    </row>
    <row r="144" spans="1:7" x14ac:dyDescent="0.25">
      <c r="A144" s="85" t="s">
        <v>364</v>
      </c>
      <c r="B144" s="198">
        <v>0</v>
      </c>
      <c r="C144" s="198">
        <v>0</v>
      </c>
      <c r="D144" s="198">
        <v>0</v>
      </c>
      <c r="E144" s="198">
        <v>0</v>
      </c>
      <c r="F144" s="198">
        <v>0</v>
      </c>
      <c r="G144" s="198">
        <f t="shared" si="19"/>
        <v>0</v>
      </c>
    </row>
    <row r="145" spans="1:7" x14ac:dyDescent="0.25">
      <c r="A145" s="85" t="s">
        <v>365</v>
      </c>
      <c r="B145" s="198">
        <v>0</v>
      </c>
      <c r="C145" s="198">
        <v>0</v>
      </c>
      <c r="D145" s="198">
        <v>0</v>
      </c>
      <c r="E145" s="198">
        <v>0</v>
      </c>
      <c r="F145" s="198">
        <v>0</v>
      </c>
      <c r="G145" s="198">
        <f t="shared" si="19"/>
        <v>0</v>
      </c>
    </row>
    <row r="146" spans="1:7" x14ac:dyDescent="0.25">
      <c r="A146" s="84" t="s">
        <v>366</v>
      </c>
      <c r="B146" s="83">
        <f t="shared" ref="B146:G146" si="20">SUM(B147:B149)</f>
        <v>0</v>
      </c>
      <c r="C146" s="83">
        <f t="shared" si="20"/>
        <v>0</v>
      </c>
      <c r="D146" s="83">
        <f t="shared" si="20"/>
        <v>0</v>
      </c>
      <c r="E146" s="83">
        <f t="shared" si="20"/>
        <v>0</v>
      </c>
      <c r="F146" s="83">
        <f t="shared" si="20"/>
        <v>0</v>
      </c>
      <c r="G146" s="83">
        <f t="shared" si="20"/>
        <v>0</v>
      </c>
    </row>
    <row r="147" spans="1:7" x14ac:dyDescent="0.25">
      <c r="A147" s="85" t="s">
        <v>367</v>
      </c>
      <c r="B147" s="198">
        <v>0</v>
      </c>
      <c r="C147" s="198">
        <v>0</v>
      </c>
      <c r="D147" s="198">
        <v>0</v>
      </c>
      <c r="E147" s="198">
        <v>0</v>
      </c>
      <c r="F147" s="198">
        <v>0</v>
      </c>
      <c r="G147" s="198">
        <f>D147-E147</f>
        <v>0</v>
      </c>
    </row>
    <row r="148" spans="1:7" x14ac:dyDescent="0.25">
      <c r="A148" s="85" t="s">
        <v>368</v>
      </c>
      <c r="B148" s="198">
        <v>0</v>
      </c>
      <c r="C148" s="198">
        <v>0</v>
      </c>
      <c r="D148" s="198">
        <v>0</v>
      </c>
      <c r="E148" s="198">
        <v>0</v>
      </c>
      <c r="F148" s="198">
        <v>0</v>
      </c>
      <c r="G148" s="198">
        <f t="shared" ref="G148:G149" si="21">D148-E148</f>
        <v>0</v>
      </c>
    </row>
    <row r="149" spans="1:7" x14ac:dyDescent="0.25">
      <c r="A149" s="85" t="s">
        <v>369</v>
      </c>
      <c r="B149" s="198">
        <v>0</v>
      </c>
      <c r="C149" s="198">
        <v>0</v>
      </c>
      <c r="D149" s="198">
        <v>0</v>
      </c>
      <c r="E149" s="198">
        <v>0</v>
      </c>
      <c r="F149" s="198">
        <v>0</v>
      </c>
      <c r="G149" s="198">
        <f t="shared" si="21"/>
        <v>0</v>
      </c>
    </row>
    <row r="150" spans="1:7" x14ac:dyDescent="0.25">
      <c r="A150" s="84" t="s">
        <v>370</v>
      </c>
      <c r="B150" s="83">
        <f t="shared" ref="B150:G150" si="22">SUM(B151:B157)</f>
        <v>0</v>
      </c>
      <c r="C150" s="83">
        <f t="shared" si="22"/>
        <v>0</v>
      </c>
      <c r="D150" s="83">
        <f t="shared" si="22"/>
        <v>0</v>
      </c>
      <c r="E150" s="83">
        <f t="shared" si="22"/>
        <v>0</v>
      </c>
      <c r="F150" s="83">
        <f t="shared" si="22"/>
        <v>0</v>
      </c>
      <c r="G150" s="83">
        <f t="shared" si="22"/>
        <v>0</v>
      </c>
    </row>
    <row r="151" spans="1:7" x14ac:dyDescent="0.25">
      <c r="A151" s="85" t="s">
        <v>371</v>
      </c>
      <c r="B151" s="198">
        <v>0</v>
      </c>
      <c r="C151" s="198">
        <v>0</v>
      </c>
      <c r="D151" s="198">
        <v>0</v>
      </c>
      <c r="E151" s="198">
        <v>0</v>
      </c>
      <c r="F151" s="198">
        <v>0</v>
      </c>
      <c r="G151" s="198">
        <f>D151-E151</f>
        <v>0</v>
      </c>
    </row>
    <row r="152" spans="1:7" x14ac:dyDescent="0.25">
      <c r="A152" s="85" t="s">
        <v>372</v>
      </c>
      <c r="B152" s="198">
        <v>0</v>
      </c>
      <c r="C152" s="198">
        <v>0</v>
      </c>
      <c r="D152" s="198">
        <v>0</v>
      </c>
      <c r="E152" s="198">
        <v>0</v>
      </c>
      <c r="F152" s="198">
        <v>0</v>
      </c>
      <c r="G152" s="198">
        <f t="shared" ref="G152:G157" si="23">D152-E152</f>
        <v>0</v>
      </c>
    </row>
    <row r="153" spans="1:7" x14ac:dyDescent="0.25">
      <c r="A153" s="85" t="s">
        <v>373</v>
      </c>
      <c r="B153" s="198">
        <v>0</v>
      </c>
      <c r="C153" s="198">
        <v>0</v>
      </c>
      <c r="D153" s="198">
        <v>0</v>
      </c>
      <c r="E153" s="198">
        <v>0</v>
      </c>
      <c r="F153" s="198">
        <v>0</v>
      </c>
      <c r="G153" s="198">
        <f t="shared" si="23"/>
        <v>0</v>
      </c>
    </row>
    <row r="154" spans="1:7" x14ac:dyDescent="0.25">
      <c r="A154" s="87" t="s">
        <v>374</v>
      </c>
      <c r="B154" s="198">
        <v>0</v>
      </c>
      <c r="C154" s="198">
        <v>0</v>
      </c>
      <c r="D154" s="198">
        <v>0</v>
      </c>
      <c r="E154" s="198">
        <v>0</v>
      </c>
      <c r="F154" s="198">
        <v>0</v>
      </c>
      <c r="G154" s="198">
        <f t="shared" si="23"/>
        <v>0</v>
      </c>
    </row>
    <row r="155" spans="1:7" x14ac:dyDescent="0.25">
      <c r="A155" s="85" t="s">
        <v>375</v>
      </c>
      <c r="B155" s="198">
        <v>0</v>
      </c>
      <c r="C155" s="198">
        <v>0</v>
      </c>
      <c r="D155" s="198">
        <v>0</v>
      </c>
      <c r="E155" s="198">
        <v>0</v>
      </c>
      <c r="F155" s="198">
        <v>0</v>
      </c>
      <c r="G155" s="198">
        <f t="shared" si="23"/>
        <v>0</v>
      </c>
    </row>
    <row r="156" spans="1:7" x14ac:dyDescent="0.25">
      <c r="A156" s="85" t="s">
        <v>376</v>
      </c>
      <c r="B156" s="198">
        <v>0</v>
      </c>
      <c r="C156" s="198">
        <v>0</v>
      </c>
      <c r="D156" s="198">
        <v>0</v>
      </c>
      <c r="E156" s="198">
        <v>0</v>
      </c>
      <c r="F156" s="198">
        <v>0</v>
      </c>
      <c r="G156" s="198">
        <f t="shared" si="23"/>
        <v>0</v>
      </c>
    </row>
    <row r="157" spans="1:7" x14ac:dyDescent="0.25">
      <c r="A157" s="85" t="s">
        <v>377</v>
      </c>
      <c r="B157" s="198">
        <v>0</v>
      </c>
      <c r="C157" s="198">
        <v>0</v>
      </c>
      <c r="D157" s="198">
        <v>0</v>
      </c>
      <c r="E157" s="198">
        <v>0</v>
      </c>
      <c r="F157" s="198">
        <v>0</v>
      </c>
      <c r="G157" s="198">
        <f t="shared" si="23"/>
        <v>0</v>
      </c>
    </row>
    <row r="158" spans="1:7" x14ac:dyDescent="0.25">
      <c r="A158" s="88"/>
      <c r="B158" s="199"/>
      <c r="C158" s="199"/>
      <c r="D158" s="199"/>
      <c r="E158" s="199"/>
      <c r="F158" s="199"/>
      <c r="G158" s="199"/>
    </row>
    <row r="159" spans="1:7" x14ac:dyDescent="0.25">
      <c r="A159" s="29" t="s">
        <v>379</v>
      </c>
      <c r="B159" s="89">
        <f t="shared" ref="B159:G159" si="24">B9+B84</f>
        <v>50343364.460000001</v>
      </c>
      <c r="C159" s="89">
        <f t="shared" si="24"/>
        <v>-38959966.060000002</v>
      </c>
      <c r="D159" s="89">
        <f t="shared" si="24"/>
        <v>11383398.4</v>
      </c>
      <c r="E159" s="89">
        <f t="shared" si="24"/>
        <v>1743388.73</v>
      </c>
      <c r="F159" s="89">
        <f t="shared" si="24"/>
        <v>1741061.4</v>
      </c>
      <c r="G159" s="89">
        <f t="shared" si="24"/>
        <v>9640009.6699999999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2" x14ac:dyDescent="0.25">
      <c r="A162" s="160" t="s">
        <v>581</v>
      </c>
      <c r="B162" s="16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10:F10 B18:F18 B28:F28 B38:F38 B48:F48 B83:F92 B94:F159 B93:C93 E93:F93 B9 D9:F9" unlockedFormula="1"/>
    <ignoredError sqref="G18 G38 G48 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3"/>
  <sheetViews>
    <sheetView showGridLines="0" zoomScale="75" zoomScaleNormal="75" workbookViewId="0">
      <selection activeCell="B35" sqref="B3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380</v>
      </c>
      <c r="B1" s="171"/>
      <c r="C1" s="171"/>
      <c r="D1" s="171"/>
      <c r="E1" s="171"/>
      <c r="F1" s="171"/>
      <c r="G1" s="172"/>
    </row>
    <row r="2" spans="1:7" ht="15" customHeight="1" x14ac:dyDescent="0.25">
      <c r="A2" s="109" t="str">
        <f>'Formato 1'!A2</f>
        <v>Procuraduría Auxiliar de Protección a Niñas,Niños y Adolescentes del Municipio de León,Guanajuato</v>
      </c>
      <c r="B2" s="110"/>
      <c r="C2" s="110"/>
      <c r="D2" s="110"/>
      <c r="E2" s="110"/>
      <c r="F2" s="110"/>
      <c r="G2" s="111"/>
    </row>
    <row r="3" spans="1:7" ht="15" customHeight="1" x14ac:dyDescent="0.25">
      <c r="A3" s="112" t="s">
        <v>296</v>
      </c>
      <c r="B3" s="113"/>
      <c r="C3" s="113"/>
      <c r="D3" s="113"/>
      <c r="E3" s="113"/>
      <c r="F3" s="113"/>
      <c r="G3" s="114"/>
    </row>
    <row r="4" spans="1:7" ht="15" customHeight="1" x14ac:dyDescent="0.25">
      <c r="A4" s="112" t="s">
        <v>381</v>
      </c>
      <c r="B4" s="113"/>
      <c r="C4" s="113"/>
      <c r="D4" s="113"/>
      <c r="E4" s="113"/>
      <c r="F4" s="113"/>
      <c r="G4" s="114"/>
    </row>
    <row r="5" spans="1:7" ht="15" customHeight="1" x14ac:dyDescent="0.25">
      <c r="A5" s="112" t="str">
        <f>'Formato 3'!A4</f>
        <v>Al 31 de Diciembre de 2024 y al 31 de Marzo de 2025(b)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" customHeight="1" x14ac:dyDescent="0.25">
      <c r="A7" s="165" t="s">
        <v>4</v>
      </c>
      <c r="B7" s="167" t="s">
        <v>298</v>
      </c>
      <c r="C7" s="167"/>
      <c r="D7" s="167"/>
      <c r="E7" s="167"/>
      <c r="F7" s="167"/>
      <c r="G7" s="169" t="s">
        <v>299</v>
      </c>
    </row>
    <row r="8" spans="1:7" ht="30" x14ac:dyDescent="0.25">
      <c r="A8" s="16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8"/>
    </row>
    <row r="9" spans="1:7" ht="15.75" customHeight="1" x14ac:dyDescent="0.25">
      <c r="A9" s="26" t="s">
        <v>382</v>
      </c>
      <c r="B9" s="30">
        <f>SUM(B10:B17)</f>
        <v>50343364.460000001</v>
      </c>
      <c r="C9" s="30">
        <f t="shared" ref="C9:G9" si="0">SUM(C10:C17)</f>
        <v>-38959966.060000002</v>
      </c>
      <c r="D9" s="30">
        <f t="shared" si="0"/>
        <v>11383398.4</v>
      </c>
      <c r="E9" s="30">
        <f t="shared" si="0"/>
        <v>1743388.73</v>
      </c>
      <c r="F9" s="30">
        <f t="shared" si="0"/>
        <v>1741061.4</v>
      </c>
      <c r="G9" s="30">
        <f t="shared" si="0"/>
        <v>9640009.6699999999</v>
      </c>
    </row>
    <row r="10" spans="1:7" x14ac:dyDescent="0.25">
      <c r="A10" s="63" t="s">
        <v>588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589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590</v>
      </c>
      <c r="B12" s="75">
        <v>50343364.460000001</v>
      </c>
      <c r="C12" s="75">
        <v>-38959966.060000002</v>
      </c>
      <c r="D12" s="75">
        <v>11383398.4</v>
      </c>
      <c r="E12" s="75">
        <v>1743388.73</v>
      </c>
      <c r="F12" s="75">
        <v>1741061.4</v>
      </c>
      <c r="G12" s="75">
        <v>9640009.6699999999</v>
      </c>
    </row>
    <row r="13" spans="1:7" x14ac:dyDescent="0.25">
      <c r="A13" s="63"/>
      <c r="B13" s="75"/>
      <c r="C13" s="75"/>
      <c r="D13" s="75"/>
      <c r="E13" s="75"/>
      <c r="F13" s="75"/>
      <c r="G13" s="75"/>
    </row>
    <row r="14" spans="1:7" x14ac:dyDescent="0.25">
      <c r="A14" s="63"/>
      <c r="B14" s="75"/>
      <c r="C14" s="75"/>
      <c r="D14" s="75"/>
      <c r="E14" s="75"/>
      <c r="F14" s="75"/>
      <c r="G14" s="75"/>
    </row>
    <row r="15" spans="1:7" x14ac:dyDescent="0.25">
      <c r="A15" s="63"/>
      <c r="B15" s="75"/>
      <c r="C15" s="75"/>
      <c r="D15" s="75"/>
      <c r="E15" s="75"/>
      <c r="F15" s="75"/>
      <c r="G15" s="75"/>
    </row>
    <row r="16" spans="1:7" x14ac:dyDescent="0.25">
      <c r="A16" s="63"/>
      <c r="B16" s="75"/>
      <c r="C16" s="75"/>
      <c r="D16" s="75"/>
      <c r="E16" s="75"/>
      <c r="F16" s="75"/>
      <c r="G16" s="75"/>
    </row>
    <row r="17" spans="1:7" x14ac:dyDescent="0.25">
      <c r="A17" s="63"/>
      <c r="B17" s="75"/>
      <c r="C17" s="75"/>
      <c r="D17" s="75"/>
      <c r="E17" s="75"/>
      <c r="F17" s="75"/>
      <c r="G17" s="75"/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383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/>
      <c r="B20" s="75"/>
      <c r="C20" s="75"/>
      <c r="D20" s="75"/>
      <c r="E20" s="75"/>
      <c r="F20" s="75"/>
      <c r="G20" s="75"/>
    </row>
    <row r="21" spans="1:7" x14ac:dyDescent="0.25">
      <c r="A21" s="63"/>
      <c r="B21" s="75"/>
      <c r="C21" s="75"/>
      <c r="D21" s="75"/>
      <c r="E21" s="75"/>
      <c r="F21" s="75"/>
      <c r="G21" s="75"/>
    </row>
    <row r="22" spans="1:7" x14ac:dyDescent="0.25">
      <c r="A22" s="63"/>
      <c r="B22" s="75"/>
      <c r="C22" s="75"/>
      <c r="D22" s="75"/>
      <c r="E22" s="75"/>
      <c r="F22" s="75"/>
      <c r="G22" s="75"/>
    </row>
    <row r="23" spans="1:7" x14ac:dyDescent="0.25">
      <c r="A23" s="63"/>
      <c r="B23" s="75"/>
      <c r="C23" s="75"/>
      <c r="D23" s="75"/>
      <c r="E23" s="75"/>
      <c r="F23" s="75"/>
      <c r="G23" s="75"/>
    </row>
    <row r="24" spans="1:7" x14ac:dyDescent="0.25">
      <c r="A24" s="63"/>
      <c r="B24" s="75"/>
      <c r="C24" s="75"/>
      <c r="D24" s="75"/>
      <c r="E24" s="75"/>
      <c r="F24" s="75"/>
      <c r="G24" s="75"/>
    </row>
    <row r="25" spans="1:7" x14ac:dyDescent="0.25">
      <c r="A25" s="63"/>
      <c r="B25" s="75"/>
      <c r="C25" s="75"/>
      <c r="D25" s="75"/>
      <c r="E25" s="75"/>
      <c r="F25" s="75"/>
      <c r="G25" s="75"/>
    </row>
    <row r="26" spans="1:7" x14ac:dyDescent="0.25">
      <c r="A26" s="63"/>
      <c r="B26" s="75"/>
      <c r="C26" s="75"/>
      <c r="D26" s="75"/>
      <c r="E26" s="75"/>
      <c r="F26" s="75"/>
      <c r="G26" s="75"/>
    </row>
    <row r="27" spans="1:7" x14ac:dyDescent="0.25">
      <c r="A27" s="63"/>
      <c r="B27" s="75"/>
      <c r="C27" s="75"/>
      <c r="D27" s="75"/>
      <c r="E27" s="75"/>
      <c r="F27" s="75"/>
      <c r="G27" s="75"/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50343364.460000001</v>
      </c>
      <c r="C29" s="4">
        <f t="shared" ref="C29:G29" si="2">SUM(C19,C9)</f>
        <v>-38959966.060000002</v>
      </c>
      <c r="D29" s="4">
        <f t="shared" si="2"/>
        <v>11383398.4</v>
      </c>
      <c r="E29" s="4">
        <f t="shared" si="2"/>
        <v>1743388.73</v>
      </c>
      <c r="F29" s="4">
        <f t="shared" si="2"/>
        <v>1741061.4</v>
      </c>
      <c r="G29" s="4">
        <f t="shared" si="2"/>
        <v>9640009.6699999999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2" spans="1:7" x14ac:dyDescent="0.25">
      <c r="A32" t="s">
        <v>582</v>
      </c>
    </row>
    <row r="33" spans="1:2" x14ac:dyDescent="0.25">
      <c r="A33" s="160" t="s">
        <v>581</v>
      </c>
      <c r="B33" s="16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19 B2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81"/>
  <sheetViews>
    <sheetView showGridLines="0" topLeftCell="A42" zoomScale="75" zoomScaleNormal="75" workbookViewId="0">
      <selection activeCell="B89" sqref="B8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384</v>
      </c>
      <c r="B1" s="177"/>
      <c r="C1" s="177"/>
      <c r="D1" s="177"/>
      <c r="E1" s="177"/>
      <c r="F1" s="177"/>
      <c r="G1" s="177"/>
    </row>
    <row r="2" spans="1:7" x14ac:dyDescent="0.25">
      <c r="A2" s="109" t="str">
        <f>'Formato 1'!A2</f>
        <v>Procuraduría Auxiliar de Protección a Niñas,Niños y Adolescentes del Municipio de León,Guanajuato</v>
      </c>
      <c r="B2" s="110"/>
      <c r="C2" s="110"/>
      <c r="D2" s="110"/>
      <c r="E2" s="110"/>
      <c r="F2" s="110"/>
      <c r="G2" s="111"/>
    </row>
    <row r="3" spans="1:7" x14ac:dyDescent="0.25">
      <c r="A3" s="112" t="s">
        <v>385</v>
      </c>
      <c r="B3" s="113"/>
      <c r="C3" s="113"/>
      <c r="D3" s="113"/>
      <c r="E3" s="113"/>
      <c r="F3" s="113"/>
      <c r="G3" s="114"/>
    </row>
    <row r="4" spans="1:7" x14ac:dyDescent="0.25">
      <c r="A4" s="112" t="s">
        <v>386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Al 31 de Diciembre de 2024 y al 31 de Marzo de 2025(b)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.75" customHeight="1" x14ac:dyDescent="0.25">
      <c r="A7" s="165" t="s">
        <v>4</v>
      </c>
      <c r="B7" s="173" t="s">
        <v>298</v>
      </c>
      <c r="C7" s="174"/>
      <c r="D7" s="174"/>
      <c r="E7" s="174"/>
      <c r="F7" s="175"/>
      <c r="G7" s="169" t="s">
        <v>387</v>
      </c>
    </row>
    <row r="8" spans="1:7" ht="30" x14ac:dyDescent="0.25">
      <c r="A8" s="166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68"/>
    </row>
    <row r="9" spans="1:7" ht="16.5" customHeight="1" x14ac:dyDescent="0.25">
      <c r="A9" s="26" t="s">
        <v>389</v>
      </c>
      <c r="B9" s="30">
        <f>SUM(B10,B19,B27,B37)</f>
        <v>50343364.460000001</v>
      </c>
      <c r="C9" s="30">
        <f t="shared" ref="C9:G9" si="0">SUM(C10,C19,C27,C37)</f>
        <v>-38959966.060000002</v>
      </c>
      <c r="D9" s="30">
        <f t="shared" si="0"/>
        <v>11383398.4</v>
      </c>
      <c r="E9" s="30">
        <f t="shared" si="0"/>
        <v>1743388.73</v>
      </c>
      <c r="F9" s="30">
        <f t="shared" si="0"/>
        <v>1741061.4</v>
      </c>
      <c r="G9" s="30">
        <f t="shared" si="0"/>
        <v>9640009.6699999999</v>
      </c>
    </row>
    <row r="10" spans="1:7" ht="15" customHeight="1" x14ac:dyDescent="0.25">
      <c r="A10" s="58" t="s">
        <v>390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392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393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394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395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397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398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399</v>
      </c>
      <c r="B19" s="47">
        <f>SUM(B20:B26)</f>
        <v>50343364.460000001</v>
      </c>
      <c r="C19" s="47">
        <f t="shared" ref="C19:G19" si="2">SUM(C20:C26)</f>
        <v>-38959966.060000002</v>
      </c>
      <c r="D19" s="47">
        <f t="shared" si="2"/>
        <v>11383398.4</v>
      </c>
      <c r="E19" s="47">
        <f t="shared" si="2"/>
        <v>1743388.73</v>
      </c>
      <c r="F19" s="47">
        <f t="shared" si="2"/>
        <v>1741061.4</v>
      </c>
      <c r="G19" s="47">
        <f t="shared" si="2"/>
        <v>9640009.6699999999</v>
      </c>
    </row>
    <row r="20" spans="1:7" x14ac:dyDescent="0.25">
      <c r="A20" s="77" t="s">
        <v>400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401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402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403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404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405</v>
      </c>
      <c r="B25" s="47">
        <v>50343364.460000001</v>
      </c>
      <c r="C25" s="47">
        <v>-38959966.060000002</v>
      </c>
      <c r="D25" s="47">
        <v>11383398.4</v>
      </c>
      <c r="E25" s="47">
        <v>1743388.73</v>
      </c>
      <c r="F25" s="47">
        <v>1741061.4</v>
      </c>
      <c r="G25" s="47">
        <v>9640009.6699999999</v>
      </c>
    </row>
    <row r="26" spans="1:7" x14ac:dyDescent="0.25">
      <c r="A26" s="77" t="s">
        <v>406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407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408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409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414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417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422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390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393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395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397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399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400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401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403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404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405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406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407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417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50343364.460000001</v>
      </c>
      <c r="C77" s="4">
        <f t="shared" ref="C77:G77" si="10">C43+C9</f>
        <v>-38959966.060000002</v>
      </c>
      <c r="D77" s="4">
        <f t="shared" si="10"/>
        <v>11383398.4</v>
      </c>
      <c r="E77" s="4">
        <f t="shared" si="10"/>
        <v>1743388.73</v>
      </c>
      <c r="F77" s="4">
        <f t="shared" si="10"/>
        <v>1741061.4</v>
      </c>
      <c r="G77" s="4">
        <f t="shared" si="10"/>
        <v>9640009.6699999999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t="s">
        <v>582</v>
      </c>
    </row>
    <row r="81" spans="1:2" x14ac:dyDescent="0.25">
      <c r="A81" s="160" t="s">
        <v>581</v>
      </c>
      <c r="B81" s="16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7"/>
  <sheetViews>
    <sheetView showGridLines="0" zoomScale="75" zoomScaleNormal="75" workbookViewId="0">
      <selection activeCell="A9" sqref="A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423</v>
      </c>
      <c r="B1" s="162"/>
      <c r="C1" s="162"/>
      <c r="D1" s="162"/>
      <c r="E1" s="162"/>
      <c r="F1" s="162"/>
      <c r="G1" s="163"/>
    </row>
    <row r="2" spans="1:7" x14ac:dyDescent="0.25">
      <c r="A2" s="109" t="str">
        <f>'Formato 1'!A2</f>
        <v>Procuraduría Auxiliar de Protección a Niñas,Niños y Adolescentes del Municipio de León,Guanajuato</v>
      </c>
      <c r="B2" s="110"/>
      <c r="C2" s="110"/>
      <c r="D2" s="110"/>
      <c r="E2" s="110"/>
      <c r="F2" s="110"/>
      <c r="G2" s="111"/>
    </row>
    <row r="3" spans="1:7" x14ac:dyDescent="0.25">
      <c r="A3" s="112" t="s">
        <v>296</v>
      </c>
      <c r="B3" s="113"/>
      <c r="C3" s="113"/>
      <c r="D3" s="113"/>
      <c r="E3" s="113"/>
      <c r="F3" s="113"/>
      <c r="G3" s="114"/>
    </row>
    <row r="4" spans="1:7" x14ac:dyDescent="0.25">
      <c r="A4" s="112" t="s">
        <v>424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Al 31 de Diciembre de 2024 y al 31 de Marzo de 2025(b)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x14ac:dyDescent="0.25">
      <c r="A7" s="165" t="s">
        <v>425</v>
      </c>
      <c r="B7" s="168" t="s">
        <v>298</v>
      </c>
      <c r="C7" s="168"/>
      <c r="D7" s="168"/>
      <c r="E7" s="168"/>
      <c r="F7" s="168"/>
      <c r="G7" s="168" t="s">
        <v>299</v>
      </c>
    </row>
    <row r="8" spans="1:7" ht="30" x14ac:dyDescent="0.25">
      <c r="A8" s="166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78"/>
    </row>
    <row r="9" spans="1:7" ht="15.75" customHeight="1" x14ac:dyDescent="0.25">
      <c r="A9" s="26" t="s">
        <v>426</v>
      </c>
      <c r="B9" s="118">
        <f>SUM(B10,B11,B12,B15,B16,B19)</f>
        <v>0</v>
      </c>
      <c r="C9" s="118">
        <f t="shared" ref="C9:G9" si="0">SUM(C10,C11,C12,C15,C16,C19)</f>
        <v>0</v>
      </c>
      <c r="D9" s="118">
        <f t="shared" si="0"/>
        <v>0</v>
      </c>
      <c r="E9" s="118">
        <f t="shared" si="0"/>
        <v>0</v>
      </c>
      <c r="F9" s="118">
        <f t="shared" si="0"/>
        <v>0</v>
      </c>
      <c r="G9" s="118">
        <f t="shared" si="0"/>
        <v>0</v>
      </c>
    </row>
    <row r="10" spans="1:7" x14ac:dyDescent="0.25">
      <c r="A10" s="58" t="s">
        <v>427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437</v>
      </c>
      <c r="B21" s="118">
        <f>SUM(B22,B23,B24,B27,B28,B31)</f>
        <v>0</v>
      </c>
      <c r="C21" s="118">
        <f t="shared" ref="C21:F21" si="4">SUM(C22,C23,C24,C27,C28,C31)</f>
        <v>0</v>
      </c>
      <c r="D21" s="118">
        <f t="shared" si="4"/>
        <v>0</v>
      </c>
      <c r="E21" s="118">
        <f t="shared" si="4"/>
        <v>0</v>
      </c>
      <c r="F21" s="118">
        <f t="shared" si="4"/>
        <v>0</v>
      </c>
      <c r="G21" s="118">
        <f>SUM(G22,G23,G24,G27,G28,G31)</f>
        <v>0</v>
      </c>
    </row>
    <row r="22" spans="1:7" x14ac:dyDescent="0.25">
      <c r="A22" s="58" t="s">
        <v>427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438</v>
      </c>
      <c r="B33" s="118">
        <f>B21+B9</f>
        <v>0</v>
      </c>
      <c r="C33" s="118">
        <f t="shared" ref="C33:G33" si="8">C21+C9</f>
        <v>0</v>
      </c>
      <c r="D33" s="118">
        <f t="shared" si="8"/>
        <v>0</v>
      </c>
      <c r="E33" s="118">
        <f t="shared" si="8"/>
        <v>0</v>
      </c>
      <c r="F33" s="118">
        <f t="shared" si="8"/>
        <v>0</v>
      </c>
      <c r="G33" s="118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A36" t="s">
        <v>582</v>
      </c>
    </row>
    <row r="37" spans="1:7" x14ac:dyDescent="0.25">
      <c r="A37" s="160" t="s">
        <v>581</v>
      </c>
      <c r="B37" s="16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procu gto</cp:lastModifiedBy>
  <cp:revision/>
  <cp:lastPrinted>2024-03-20T14:35:03Z</cp:lastPrinted>
  <dcterms:created xsi:type="dcterms:W3CDTF">2023-03-16T22:14:51Z</dcterms:created>
  <dcterms:modified xsi:type="dcterms:W3CDTF">2025-04-16T17:43:08Z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